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S" sheetId="1" r:id="rId4"/>
    <sheet state="visible" name="Resultatenrekening" sheetId="2" r:id="rId5"/>
    <sheet state="hidden" name="Overige kosten" sheetId="3" r:id="rId6"/>
    <sheet state="hidden" name="Berekening baten en lasten" sheetId="4" r:id="rId7"/>
  </sheets>
  <definedNames/>
  <calcPr/>
  <extLst>
    <ext uri="GoogleSheetsCustomDataVersion2">
      <go:sheetsCustomData xmlns:go="http://customooxmlschemas.google.com/" r:id="rId8" roundtripDataChecksum="HxrXuvOKCn6RzkfqciD3V+MLaJOY+dA+CWW+vVh9q6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26">
      <text>
        <t xml:space="preserve">======
ID#AAABaDMltzw
Microsoft Office User    (2024-12-11 07:00:55)
Incidentele lasten totaal</t>
      </text>
    </comment>
  </commentList>
  <extLst>
    <ext uri="GoogleSheetsCustomDataVersion2">
      <go:sheetsCustomData xmlns:go="http://customooxmlschemas.google.com/" r:id="rId1" roundtripDataSignature="AMtx7mhe09faKWLMyODTrVgdGLm4dyh6qg=="/>
    </ext>
  </extLst>
</comments>
</file>

<file path=xl/sharedStrings.xml><?xml version="1.0" encoding="utf-8"?>
<sst xmlns="http://schemas.openxmlformats.org/spreadsheetml/2006/main" count="180" uniqueCount="145">
  <si>
    <t>Stichting tot Instandhouding van de Joodse Begraafplaats te 's-Gravenhage</t>
  </si>
  <si>
    <t>Balans 2024</t>
  </si>
  <si>
    <t>ACTIVA</t>
  </si>
  <si>
    <t>Vlottende activa</t>
  </si>
  <si>
    <t>Boomcertificaten</t>
  </si>
  <si>
    <t>Vorderingen</t>
  </si>
  <si>
    <t>Nog te ontvangen subsidie gemeente Den Haag</t>
  </si>
  <si>
    <t>Liquide middelen</t>
  </si>
  <si>
    <t>ING 31-12</t>
  </si>
  <si>
    <t>PASSIVA</t>
  </si>
  <si>
    <t>Eigen vermogen</t>
  </si>
  <si>
    <t>Reserveringen</t>
  </si>
  <si>
    <t>Reservering subs RCE Bebouwd 2024-2029</t>
  </si>
  <si>
    <t>Reservering subs RCE Groen 2019-2024</t>
  </si>
  <si>
    <t>Reservering Educatief Centrum</t>
  </si>
  <si>
    <t>Reservering groot onderhoud grafzerken</t>
  </si>
  <si>
    <t>Kortlopende schulden</t>
  </si>
  <si>
    <t>Crediteuren</t>
  </si>
  <si>
    <t>Overig nog te betalen kosten</t>
  </si>
  <si>
    <t>Afrondingsverschil</t>
  </si>
  <si>
    <t>ALGEMEEN</t>
  </si>
  <si>
    <t>Werkelijk</t>
  </si>
  <si>
    <t>Begroting</t>
  </si>
  <si>
    <t>€</t>
  </si>
  <si>
    <t xml:space="preserve">€ </t>
  </si>
  <si>
    <t>BATEN</t>
  </si>
  <si>
    <t>Subsidie Den Haag</t>
  </si>
  <si>
    <t>a) Voorschot 2024</t>
  </si>
  <si>
    <t>b) bijdrage in materiaalkosten voor onderhoud</t>
  </si>
  <si>
    <t>Donaties</t>
  </si>
  <si>
    <t>Voorschot BRIM Groen 2019-2024</t>
  </si>
  <si>
    <t>Voorschot BRIM bebouwd 2024-2029</t>
  </si>
  <si>
    <t>Bijdragen t.b.v. BRIM (David Roos Weijl Stichting, Pauluc Fonds en Cultuurfonds)</t>
  </si>
  <si>
    <t>Bijdrage Lex Hanna Stichting t.b.v. Educatief Centrum</t>
  </si>
  <si>
    <t>Bijdrage Stichting Levi Lassen t.b.v. Educatief Centrum</t>
  </si>
  <si>
    <t>Open Monumentendag</t>
  </si>
  <si>
    <t>ontvangen rente</t>
  </si>
  <si>
    <t>LASTEN</t>
  </si>
  <si>
    <t>Aanvraag BRIM-subsidie Groen 2024-2030</t>
  </si>
  <si>
    <t>Afrekening BRIM bebouwd 2018-2024</t>
  </si>
  <si>
    <t>a) kosten inspectierapport</t>
  </si>
  <si>
    <t>b) terugbetaling te veel ontvangen subsidievoorschot</t>
  </si>
  <si>
    <t>Onderhoud metaarhuisje</t>
  </si>
  <si>
    <t>Onderhoud hekwerk</t>
  </si>
  <si>
    <t>Onderhoud zerken</t>
  </si>
  <si>
    <t>Terugbetaling lening Levi Lassen</t>
  </si>
  <si>
    <t>Memorial</t>
  </si>
  <si>
    <t>Onderhoud Groen</t>
  </si>
  <si>
    <t>Educatief Centrum</t>
  </si>
  <si>
    <t>Incidentele projecten</t>
  </si>
  <si>
    <t>Algemeen</t>
  </si>
  <si>
    <t>a) Drukwerk</t>
  </si>
  <si>
    <t>b) Advies</t>
  </si>
  <si>
    <t>c) Kosten bank</t>
  </si>
  <si>
    <t>d) Waterschapsbelasting</t>
  </si>
  <si>
    <t xml:space="preserve">e) Hosting domein </t>
  </si>
  <si>
    <t xml:space="preserve">f) Erfgoedhuis </t>
  </si>
  <si>
    <t>g) website</t>
  </si>
  <si>
    <t>h) overige lasten</t>
  </si>
  <si>
    <t>Tuin gereedschap en onderhoud park</t>
  </si>
  <si>
    <t>i) verzekeringen</t>
  </si>
  <si>
    <t>Afschrijving boomcertificaten</t>
  </si>
  <si>
    <t>RESULTAAT ALGEMEEN</t>
  </si>
  <si>
    <t>uit reserve grootonderhoud/bestemmingsfonds Verveer</t>
  </si>
  <si>
    <t>TOTAAL RESULTAAT</t>
  </si>
  <si>
    <t>VERMOGEN</t>
  </si>
  <si>
    <t>saldo rekening en spaarrekening 31-12-2024</t>
  </si>
  <si>
    <t>Algemeen vermogen op 1 januari 2024</t>
  </si>
  <si>
    <t>NL26INGB 003376801</t>
  </si>
  <si>
    <t>Resultaat lopend jaar</t>
  </si>
  <si>
    <t>Zakelijke Oranje Spaarrekening</t>
  </si>
  <si>
    <t>Vermogen op 31 december 2024</t>
  </si>
  <si>
    <t>totaal</t>
  </si>
  <si>
    <t>Reservering groot onderhoud/Verveer komende jaar</t>
  </si>
  <si>
    <t>Michiel Hes - declaratie dvd</t>
  </si>
  <si>
    <t>Diederick - declaratie diner</t>
  </si>
  <si>
    <t>Hanneke - declaratie diner</t>
  </si>
  <si>
    <t>KvK</t>
  </si>
  <si>
    <t>Diederick - declaratie tafel</t>
  </si>
  <si>
    <t>Reg. Belastinggroep</t>
  </si>
  <si>
    <t>Enthoven - OM bon 02 2010</t>
  </si>
  <si>
    <t>Hanneke - OM bon 03</t>
  </si>
  <si>
    <t>ABNR AMRO</t>
  </si>
  <si>
    <t>Totaal overige kosten</t>
  </si>
  <si>
    <t xml:space="preserve">01-01-2021 ING rekening </t>
  </si>
  <si>
    <t>Donaties Memorial</t>
  </si>
  <si>
    <t>bij 2021</t>
  </si>
  <si>
    <t>Baten</t>
  </si>
  <si>
    <t>Subsidie Brom/Brim</t>
  </si>
  <si>
    <t>saldo</t>
  </si>
  <si>
    <t>af 2021</t>
  </si>
  <si>
    <t>Lasten</t>
  </si>
  <si>
    <t>Rente</t>
  </si>
  <si>
    <t>subtotaal</t>
  </si>
  <si>
    <t>Overige inkomsten</t>
  </si>
  <si>
    <t>naar Zakelijke Oranje Spaarrekening</t>
  </si>
  <si>
    <t xml:space="preserve">Den Haag Centr Subsidie B </t>
  </si>
  <si>
    <t xml:space="preserve">saldo uitgaven </t>
  </si>
  <si>
    <t xml:space="preserve">Stg Levi Lassen </t>
  </si>
  <si>
    <t>31-12--2021</t>
  </si>
  <si>
    <t>Werkelijke saldo ING</t>
  </si>
  <si>
    <t>ING afschrift info</t>
  </si>
  <si>
    <t>ARS Donandi Pauluc Fonds</t>
  </si>
  <si>
    <t xml:space="preserve">Verschil </t>
  </si>
  <si>
    <t>Uitgaven €30 meer dan ING saldo 31-12-21</t>
  </si>
  <si>
    <t>C1</t>
  </si>
  <si>
    <t>Copijn</t>
  </si>
  <si>
    <t>x</t>
  </si>
  <si>
    <t>Monumentenwacht/restauratiefonds</t>
  </si>
  <si>
    <t>Aanvraag BRIM-subsidie</t>
  </si>
  <si>
    <t>eindsaldo ING spaar + betaal</t>
  </si>
  <si>
    <t>Onderhoud Muur</t>
  </si>
  <si>
    <t>Grafmonument Saul Halevi</t>
  </si>
  <si>
    <t>D1</t>
  </si>
  <si>
    <t>Onderhoud hekwerk (Vink)</t>
  </si>
  <si>
    <t>D3 en D4</t>
  </si>
  <si>
    <t>Onderhoud zerken 2021 v Wijngaarden</t>
  </si>
  <si>
    <t>D3</t>
  </si>
  <si>
    <t>D4</t>
  </si>
  <si>
    <t>B1</t>
  </si>
  <si>
    <t>Incidentele lasten</t>
  </si>
  <si>
    <t>A4</t>
  </si>
  <si>
    <t>Mihos Domeinnaam</t>
  </si>
  <si>
    <t>A5</t>
  </si>
  <si>
    <t>Regionale Belastinggroep</t>
  </si>
  <si>
    <t>A6</t>
  </si>
  <si>
    <t>Erfgoedhuis</t>
  </si>
  <si>
    <t>E1</t>
  </si>
  <si>
    <t>A2</t>
  </si>
  <si>
    <t>Website Hugo Maerten</t>
  </si>
  <si>
    <t>E2</t>
  </si>
  <si>
    <t>A3</t>
  </si>
  <si>
    <t>Verzekeringen</t>
  </si>
  <si>
    <t>E3</t>
  </si>
  <si>
    <t>A1</t>
  </si>
  <si>
    <t>ING Bankkosten</t>
  </si>
  <si>
    <t>D2</t>
  </si>
  <si>
    <t xml:space="preserve">Adviseurkosten </t>
  </si>
  <si>
    <t xml:space="preserve">Infoborg ingang </t>
  </si>
  <si>
    <t>E1 en E2 en E3</t>
  </si>
  <si>
    <t>Tuingereedschap en vrijwilligers</t>
  </si>
  <si>
    <t>A1 t/m A6</t>
  </si>
  <si>
    <t>D1 t/ MD4</t>
  </si>
  <si>
    <t>E1 en E3 en E3</t>
  </si>
  <si>
    <t>Uitgaven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</si>
</sst>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 [$€-2]\ * #,##0_ ;_ [$€-2]\ * \-#,##0_ ;_ [$€-2]\ * &quot;-&quot;??_ ;_ @_ "/>
    <numFmt numFmtId="165" formatCode="&quot;€&quot;\ #,##0.00"/>
    <numFmt numFmtId="166" formatCode="&quot;€&quot;\ #,##0"/>
    <numFmt numFmtId="167" formatCode="_ [$€-413]\ * #,##0.00_ ;_ [$€-413]\ * \-#,##0.00_ ;_ [$€-413]\ * &quot;-&quot;??_ ;_ @_ "/>
    <numFmt numFmtId="168" formatCode="_ [$€-413]\ * #,##0_ ;_ [$€-413]\ * \-#,##0_ ;_ [$€-413]\ * &quot;-&quot;??_ ;_ @_ "/>
    <numFmt numFmtId="169" formatCode="[$€-2]\ #,##0.00"/>
    <numFmt numFmtId="170" formatCode="_(&quot;€&quot;\ * #,##0.00_);_(&quot;€&quot;\ * \(#,##0.00\);_(&quot;€&quot;\ * &quot;-&quot;??_);_(@_)"/>
  </numFmts>
  <fonts count="13">
    <font>
      <sz val="10.0"/>
      <color rgb="FF000000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color theme="1"/>
      <name val="Calibri"/>
      <scheme val="minor"/>
    </font>
    <font>
      <i/>
      <sz val="10.0"/>
      <color theme="1"/>
      <name val="Arial"/>
    </font>
    <font>
      <b/>
      <i/>
      <sz val="10.0"/>
      <color theme="1"/>
      <name val="Arial"/>
    </font>
    <font>
      <u/>
      <sz val="10.0"/>
      <color theme="1"/>
      <name val="Arial"/>
    </font>
    <font>
      <sz val="11.0"/>
      <color theme="1"/>
      <name val="Times New Roman"/>
    </font>
    <font>
      <b/>
      <sz val="10.0"/>
      <color rgb="FF92D050"/>
      <name val="Arial"/>
    </font>
    <font>
      <b/>
      <sz val="10.0"/>
      <color rgb="FFFF0000"/>
      <name val="Arial"/>
    </font>
    <font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37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  <bottom/>
    </border>
    <border>
      <right style="medium">
        <color rgb="FF000000"/>
      </right>
    </border>
    <border>
      <left style="medium">
        <color rgb="FF000000"/>
      </left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1" wrapText="0"/>
    </xf>
    <xf borderId="0" fillId="0" fontId="2" numFmtId="3" xfId="0" applyFont="1" applyNumberFormat="1"/>
    <xf borderId="0" fillId="0" fontId="1" numFmtId="0" xfId="0" applyAlignment="1" applyFont="1">
      <alignment horizontal="center" readingOrder="0"/>
    </xf>
    <xf borderId="1" fillId="0" fontId="2" numFmtId="0" xfId="0" applyBorder="1" applyFont="1"/>
    <xf borderId="2" fillId="0" fontId="2" numFmtId="0" xfId="0" applyBorder="1" applyFont="1"/>
    <xf borderId="3" fillId="0" fontId="1" numFmtId="0" xfId="0" applyBorder="1" applyFont="1"/>
    <xf borderId="4" fillId="0" fontId="1" numFmtId="3" xfId="0" applyBorder="1" applyFont="1" applyNumberFormat="1"/>
    <xf borderId="4" fillId="0" fontId="1" numFmtId="0" xfId="0" applyBorder="1" applyFont="1"/>
    <xf borderId="5" fillId="0" fontId="1" numFmtId="0" xfId="0" applyBorder="1" applyFont="1"/>
    <xf borderId="5" fillId="0" fontId="2" numFmtId="0" xfId="0" applyBorder="1" applyFont="1"/>
    <xf borderId="0" fillId="0" fontId="1" numFmtId="0" xfId="0" applyFont="1"/>
    <xf borderId="6" fillId="0" fontId="1" numFmtId="14" xfId="0" applyBorder="1" applyFont="1" applyNumberFormat="1"/>
    <xf borderId="7" fillId="0" fontId="1" numFmtId="14" xfId="0" applyBorder="1" applyFont="1" applyNumberFormat="1"/>
    <xf borderId="7" fillId="0" fontId="1" numFmtId="0" xfId="0" applyBorder="1" applyFont="1"/>
    <xf borderId="8" fillId="0" fontId="1" numFmtId="14" xfId="0" applyAlignment="1" applyBorder="1" applyFont="1" applyNumberFormat="1">
      <alignment horizontal="center"/>
    </xf>
    <xf borderId="9" fillId="0" fontId="3" numFmtId="14" xfId="0" applyBorder="1" applyFont="1" applyNumberFormat="1"/>
    <xf borderId="9" fillId="0" fontId="4" numFmtId="14" xfId="0" applyAlignment="1" applyBorder="1" applyFont="1" applyNumberFormat="1">
      <alignment readingOrder="0"/>
    </xf>
    <xf borderId="10" fillId="0" fontId="2" numFmtId="0" xfId="0" applyBorder="1" applyFont="1"/>
    <xf borderId="11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0" fillId="0" fontId="2" numFmtId="164" xfId="0" applyAlignment="1" applyBorder="1" applyFont="1" applyNumberFormat="1">
      <alignment horizontal="center"/>
    </xf>
    <xf borderId="11" fillId="0" fontId="2" numFmtId="164" xfId="0" applyAlignment="1" applyBorder="1" applyFont="1" applyNumberFormat="1">
      <alignment horizontal="center"/>
    </xf>
    <xf borderId="9" fillId="0" fontId="2" numFmtId="164" xfId="0" applyAlignment="1" applyBorder="1" applyFont="1" applyNumberFormat="1">
      <alignment horizontal="center"/>
    </xf>
    <xf borderId="9" fillId="0" fontId="2" numFmtId="165" xfId="0" applyBorder="1" applyFont="1" applyNumberFormat="1"/>
    <xf borderId="9" fillId="0" fontId="2" numFmtId="164" xfId="0" applyAlignment="1" applyBorder="1" applyFont="1" applyNumberFormat="1">
      <alignment horizontal="center" readingOrder="0"/>
    </xf>
    <xf borderId="0" fillId="0" fontId="1" numFmtId="0" xfId="0" applyAlignment="1" applyFont="1">
      <alignment horizontal="left"/>
    </xf>
    <xf borderId="0" fillId="0" fontId="2" numFmtId="4" xfId="0" applyFont="1" applyNumberFormat="1"/>
    <xf borderId="0" fillId="0" fontId="2" numFmtId="0" xfId="0" applyFont="1"/>
    <xf borderId="9" fillId="0" fontId="2" numFmtId="166" xfId="0" applyBorder="1" applyFont="1" applyNumberFormat="1"/>
    <xf borderId="6" fillId="0" fontId="2" numFmtId="164" xfId="0" applyAlignment="1" applyBorder="1" applyFont="1" applyNumberFormat="1">
      <alignment horizontal="center"/>
    </xf>
    <xf borderId="8" fillId="0" fontId="2" numFmtId="0" xfId="0" applyAlignment="1" applyBorder="1" applyFont="1">
      <alignment horizontal="center"/>
    </xf>
    <xf borderId="8" fillId="0" fontId="2" numFmtId="166" xfId="0" applyBorder="1" applyFont="1" applyNumberFormat="1"/>
    <xf borderId="12" fillId="0" fontId="2" numFmtId="164" xfId="0" applyAlignment="1" applyBorder="1" applyFont="1" applyNumberFormat="1">
      <alignment horizontal="center"/>
    </xf>
    <xf borderId="13" fillId="0" fontId="2" numFmtId="164" xfId="0" applyAlignment="1" applyBorder="1" applyFont="1" applyNumberFormat="1">
      <alignment horizontal="center"/>
    </xf>
    <xf borderId="13" fillId="0" fontId="2" numFmtId="166" xfId="0" applyBorder="1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readingOrder="0"/>
    </xf>
    <xf borderId="9" fillId="0" fontId="2" numFmtId="165" xfId="0" applyAlignment="1" applyBorder="1" applyFont="1" applyNumberFormat="1">
      <alignment readingOrder="0"/>
    </xf>
    <xf borderId="0" fillId="0" fontId="5" numFmtId="0" xfId="0" applyFont="1"/>
    <xf borderId="10" fillId="0" fontId="2" numFmtId="167" xfId="0" applyAlignment="1" applyBorder="1" applyFont="1" applyNumberFormat="1">
      <alignment horizontal="center"/>
    </xf>
    <xf borderId="10" fillId="0" fontId="2" numFmtId="168" xfId="0" applyAlignment="1" applyBorder="1" applyFont="1" applyNumberFormat="1">
      <alignment horizontal="center"/>
    </xf>
    <xf borderId="8" fillId="0" fontId="2" numFmtId="165" xfId="0" applyBorder="1" applyFont="1" applyNumberFormat="1"/>
    <xf borderId="11" fillId="0" fontId="2" numFmtId="3" xfId="0" applyAlignment="1" applyBorder="1" applyFont="1" applyNumberFormat="1">
      <alignment horizontal="center"/>
    </xf>
    <xf borderId="14" fillId="0" fontId="2" numFmtId="164" xfId="0" applyAlignment="1" applyBorder="1" applyFont="1" applyNumberFormat="1">
      <alignment horizontal="center"/>
    </xf>
    <xf borderId="7" fillId="0" fontId="2" numFmtId="0" xfId="0" applyBorder="1" applyFont="1"/>
    <xf borderId="6" fillId="0" fontId="2" numFmtId="4" xfId="0" applyBorder="1" applyFont="1" applyNumberFormat="1"/>
    <xf borderId="7" fillId="0" fontId="2" numFmtId="3" xfId="0" applyBorder="1" applyFont="1" applyNumberFormat="1"/>
    <xf borderId="6" fillId="0" fontId="2" numFmtId="0" xfId="0" applyBorder="1" applyFont="1"/>
    <xf borderId="8" fillId="0" fontId="2" numFmtId="0" xfId="0" applyBorder="1" applyFont="1"/>
    <xf borderId="0" fillId="0" fontId="6" numFmtId="0" xfId="0" applyFont="1"/>
    <xf borderId="0" fillId="0" fontId="5" numFmtId="169" xfId="0" applyFont="1" applyNumberFormat="1"/>
    <xf borderId="0" fillId="0" fontId="1" numFmtId="3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6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6" numFmtId="3" xfId="0" applyFont="1" applyNumberFormat="1"/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  <xf borderId="10" fillId="0" fontId="2" numFmtId="3" xfId="0" applyBorder="1" applyFont="1" applyNumberFormat="1"/>
    <xf borderId="15" fillId="2" fontId="2" numFmtId="0" xfId="0" applyAlignment="1" applyBorder="1" applyFill="1" applyFont="1">
      <alignment readingOrder="0"/>
    </xf>
    <xf borderId="0" fillId="0" fontId="2" numFmtId="0" xfId="0" applyAlignment="1" applyFont="1">
      <alignment horizontal="right"/>
    </xf>
    <xf borderId="0" fillId="0" fontId="2" numFmtId="3" xfId="0" applyAlignment="1" applyFont="1" applyNumberFormat="1">
      <alignment horizontal="right"/>
    </xf>
    <xf borderId="15" fillId="3" fontId="2" numFmtId="3" xfId="0" applyBorder="1" applyFill="1" applyFont="1" applyNumberFormat="1"/>
    <xf borderId="15" fillId="3" fontId="2" numFmtId="0" xfId="0" applyBorder="1" applyFont="1"/>
    <xf borderId="15" fillId="2" fontId="2" numFmtId="3" xfId="0" applyAlignment="1" applyBorder="1" applyFont="1" applyNumberFormat="1">
      <alignment readingOrder="0"/>
    </xf>
    <xf borderId="15" fillId="2" fontId="2" numFmtId="0" xfId="0" applyBorder="1" applyFont="1"/>
    <xf borderId="0" fillId="0" fontId="6" numFmtId="0" xfId="0" applyAlignment="1" applyFont="1">
      <alignment horizontal="left"/>
    </xf>
    <xf borderId="1" fillId="0" fontId="2" numFmtId="3" xfId="0" applyBorder="1" applyFont="1" applyNumberFormat="1"/>
    <xf borderId="1" fillId="0" fontId="6" numFmtId="0" xfId="0" applyBorder="1" applyFont="1"/>
    <xf borderId="16" fillId="2" fontId="2" numFmtId="0" xfId="0" applyBorder="1" applyFont="1"/>
    <xf borderId="0" fillId="0" fontId="8" numFmtId="0" xfId="0" applyFont="1"/>
    <xf borderId="17" fillId="0" fontId="2" numFmtId="3" xfId="0" applyBorder="1" applyFont="1" applyNumberFormat="1"/>
    <xf borderId="17" fillId="0" fontId="6" numFmtId="3" xfId="0" applyBorder="1" applyFont="1" applyNumberFormat="1"/>
    <xf borderId="18" fillId="0" fontId="1" numFmtId="3" xfId="0" applyBorder="1" applyFont="1" applyNumberFormat="1"/>
    <xf borderId="18" fillId="0" fontId="2" numFmtId="3" xfId="0" applyBorder="1" applyFont="1" applyNumberFormat="1"/>
    <xf borderId="0" fillId="0" fontId="1" numFmtId="3" xfId="0" applyFont="1" applyNumberFormat="1"/>
    <xf borderId="19" fillId="0" fontId="1" numFmtId="49" xfId="0" applyAlignment="1" applyBorder="1" applyFont="1" applyNumberFormat="1">
      <alignment readingOrder="0"/>
    </xf>
    <xf borderId="19" fillId="0" fontId="1" numFmtId="0" xfId="0" applyBorder="1" applyFont="1"/>
    <xf borderId="20" fillId="0" fontId="2" numFmtId="0" xfId="0" applyBorder="1" applyFont="1"/>
    <xf borderId="0" fillId="0" fontId="2" numFmtId="49" xfId="0" applyFont="1" applyNumberFormat="1"/>
    <xf borderId="17" fillId="0" fontId="2" numFmtId="3" xfId="0" applyAlignment="1" applyBorder="1" applyFont="1" applyNumberFormat="1">
      <alignment readingOrder="0"/>
    </xf>
    <xf borderId="17" fillId="0" fontId="2" numFmtId="0" xfId="0" applyBorder="1" applyFont="1"/>
    <xf borderId="0" fillId="0" fontId="1" numFmtId="49" xfId="0" applyFont="1" applyNumberFormat="1"/>
    <xf borderId="0" fillId="0" fontId="2" numFmtId="2" xfId="0" applyFont="1" applyNumberFormat="1"/>
    <xf borderId="0" fillId="0" fontId="9" numFmtId="0" xfId="0" applyFont="1"/>
    <xf borderId="0" fillId="0" fontId="9" numFmtId="3" xfId="0" applyFont="1" applyNumberFormat="1"/>
    <xf borderId="15" fillId="4" fontId="1" numFmtId="0" xfId="0" applyBorder="1" applyFill="1" applyFont="1"/>
    <xf borderId="21" fillId="0" fontId="1" numFmtId="0" xfId="0" applyBorder="1" applyFont="1"/>
    <xf borderId="22" fillId="0" fontId="2" numFmtId="0" xfId="0" applyBorder="1" applyFont="1"/>
    <xf borderId="21" fillId="3" fontId="1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4" xfId="0" applyBorder="1" applyFont="1" applyNumberFormat="1"/>
    <xf borderId="27" fillId="3" fontId="2" numFmtId="0" xfId="0" applyBorder="1" applyFont="1"/>
    <xf borderId="15" fillId="5" fontId="1" numFmtId="4" xfId="0" applyBorder="1" applyFill="1" applyFont="1" applyNumberFormat="1"/>
    <xf borderId="28" fillId="0" fontId="2" numFmtId="0" xfId="0" applyBorder="1" applyFont="1"/>
    <xf borderId="29" fillId="0" fontId="2" numFmtId="0" xfId="0" applyBorder="1" applyFont="1"/>
    <xf borderId="1" fillId="0" fontId="2" numFmtId="4" xfId="0" applyBorder="1" applyFont="1" applyNumberFormat="1"/>
    <xf borderId="0" fillId="0" fontId="10" numFmtId="0" xfId="0" applyFont="1"/>
    <xf borderId="30" fillId="5" fontId="2" numFmtId="4" xfId="0" applyBorder="1" applyFont="1" applyNumberFormat="1"/>
    <xf borderId="0" fillId="0" fontId="11" numFmtId="0" xfId="0" applyFont="1"/>
    <xf borderId="31" fillId="0" fontId="2" numFmtId="4" xfId="0" applyBorder="1" applyFont="1" applyNumberFormat="1"/>
    <xf borderId="0" fillId="0" fontId="2" numFmtId="170" xfId="0" applyFont="1" applyNumberFormat="1"/>
    <xf borderId="31" fillId="0" fontId="1" numFmtId="4" xfId="0" applyBorder="1" applyFont="1" applyNumberFormat="1"/>
    <xf borderId="0" fillId="0" fontId="1" numFmtId="4" xfId="0" applyFont="1" applyNumberFormat="1"/>
    <xf borderId="32" fillId="4" fontId="2" numFmtId="4" xfId="0" applyBorder="1" applyFont="1" applyNumberFormat="1"/>
    <xf borderId="32" fillId="4" fontId="1" numFmtId="4" xfId="0" applyBorder="1" applyFont="1" applyNumberFormat="1"/>
    <xf borderId="33" fillId="0" fontId="2" numFmtId="0" xfId="0" applyBorder="1" applyFont="1"/>
    <xf borderId="31" fillId="0" fontId="2" numFmtId="0" xfId="0" applyBorder="1" applyFont="1"/>
    <xf borderId="34" fillId="0" fontId="2" numFmtId="0" xfId="0" applyBorder="1" applyFont="1"/>
    <xf borderId="32" fillId="5" fontId="2" numFmtId="4" xfId="0" applyBorder="1" applyFont="1" applyNumberFormat="1"/>
    <xf borderId="15" fillId="5" fontId="2" numFmtId="4" xfId="0" applyBorder="1" applyFont="1" applyNumberFormat="1"/>
    <xf borderId="16" fillId="5" fontId="2" numFmtId="4" xfId="0" applyBorder="1" applyFont="1" applyNumberFormat="1"/>
    <xf borderId="15" fillId="5" fontId="2" numFmtId="0" xfId="0" applyBorder="1" applyFont="1"/>
    <xf borderId="16" fillId="5" fontId="2" numFmtId="0" xfId="0" applyBorder="1" applyFont="1"/>
    <xf borderId="26" fillId="0" fontId="11" numFmtId="4" xfId="0" applyBorder="1" applyFont="1" applyNumberFormat="1"/>
    <xf borderId="26" fillId="0" fontId="11" numFmtId="2" xfId="0" applyBorder="1" applyFont="1" applyNumberFormat="1"/>
    <xf borderId="35" fillId="0" fontId="2" numFmtId="0" xfId="0" applyBorder="1" applyFont="1"/>
    <xf borderId="35" fillId="0" fontId="2" numFmtId="2" xfId="0" applyBorder="1" applyFont="1" applyNumberFormat="1"/>
    <xf borderId="36" fillId="0" fontId="2" numFmtId="0" xfId="0" applyBorder="1" applyFont="1"/>
    <xf borderId="36" fillId="0" fontId="2" numFmtId="4" xfId="0" applyBorder="1" applyFont="1" applyNumberFormat="1"/>
    <xf borderId="36" fillId="0" fontId="12" numFmtId="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5.0"/>
    <col customWidth="1" min="2" max="2" width="26.71"/>
    <col customWidth="1" hidden="1" min="3" max="3" width="10.43"/>
    <col customWidth="1" hidden="1" min="4" max="4" width="0.71"/>
    <col customWidth="1" hidden="1" min="5" max="5" width="10.43"/>
    <col customWidth="1" min="6" max="6" width="0.14"/>
    <col customWidth="1" hidden="1" min="7" max="7" width="10.29"/>
    <col customWidth="1" hidden="1" min="8" max="8" width="1.0"/>
    <col customWidth="1" hidden="1" min="9" max="10" width="10.71"/>
    <col customWidth="1" min="11" max="11" width="11.57"/>
    <col customWidth="1" min="12" max="12" width="9.14"/>
    <col customWidth="1" min="13" max="26" width="8.71"/>
  </cols>
  <sheetData>
    <row r="1" ht="33.0" customHeight="1">
      <c r="A1" s="1" t="s">
        <v>0</v>
      </c>
      <c r="F1" s="2"/>
      <c r="G1" s="2"/>
      <c r="H1" s="2"/>
      <c r="I1" s="2"/>
      <c r="J1" s="2"/>
      <c r="K1" s="2"/>
    </row>
    <row r="2" ht="12.75" customHeight="1">
      <c r="D2" s="3"/>
    </row>
    <row r="3" ht="12.75" customHeight="1">
      <c r="D3" s="3"/>
    </row>
    <row r="4" ht="12.75" customHeight="1">
      <c r="A4" s="4" t="s">
        <v>1</v>
      </c>
    </row>
    <row r="5" ht="12.75" customHeight="1">
      <c r="D5" s="3"/>
    </row>
    <row r="6" ht="12.75" customHeight="1">
      <c r="D6" s="3"/>
      <c r="F6" s="5"/>
      <c r="G6" s="5"/>
      <c r="H6" s="5"/>
      <c r="I6" s="5"/>
    </row>
    <row r="7" ht="12.75" customHeight="1">
      <c r="A7" s="6"/>
      <c r="B7" s="6"/>
      <c r="C7" s="7"/>
      <c r="D7" s="8"/>
      <c r="E7" s="7"/>
      <c r="F7" s="9"/>
      <c r="G7" s="7"/>
      <c r="H7" s="9"/>
      <c r="I7" s="10"/>
      <c r="J7" s="11"/>
      <c r="K7" s="11"/>
    </row>
    <row r="8" ht="12.75" customHeight="1">
      <c r="A8" s="12" t="s">
        <v>2</v>
      </c>
      <c r="C8" s="13">
        <v>43465.0</v>
      </c>
      <c r="D8" s="14"/>
      <c r="E8" s="13">
        <v>43830.0</v>
      </c>
      <c r="F8" s="15"/>
      <c r="G8" s="13">
        <v>44196.0</v>
      </c>
      <c r="H8" s="15"/>
      <c r="I8" s="16">
        <v>44561.0</v>
      </c>
      <c r="J8" s="17">
        <v>44926.0</v>
      </c>
      <c r="K8" s="18">
        <v>45657.0</v>
      </c>
    </row>
    <row r="9" ht="12.75" customHeight="1">
      <c r="C9" s="19"/>
      <c r="D9" s="20"/>
      <c r="E9" s="19"/>
      <c r="F9" s="20"/>
      <c r="G9" s="19"/>
      <c r="H9" s="20"/>
      <c r="I9" s="21"/>
      <c r="J9" s="21"/>
      <c r="K9" s="21"/>
    </row>
    <row r="10" ht="12.75" customHeight="1">
      <c r="A10" s="12" t="s">
        <v>3</v>
      </c>
      <c r="C10" s="22"/>
      <c r="D10" s="23"/>
      <c r="E10" s="22"/>
      <c r="F10" s="23"/>
      <c r="G10" s="22"/>
      <c r="H10" s="23"/>
      <c r="I10" s="24"/>
      <c r="J10" s="21"/>
      <c r="K10" s="21"/>
    </row>
    <row r="11" ht="12.75" customHeight="1">
      <c r="A11" s="25" t="s">
        <v>4</v>
      </c>
      <c r="C11" s="26">
        <v>0.0</v>
      </c>
      <c r="D11" s="27"/>
      <c r="E11" s="26">
        <v>0.0</v>
      </c>
      <c r="F11" s="23"/>
      <c r="G11" s="26">
        <v>0.0</v>
      </c>
      <c r="H11" s="23"/>
      <c r="I11" s="28">
        <v>0.0</v>
      </c>
      <c r="J11" s="28">
        <v>0.0</v>
      </c>
      <c r="K11" s="28">
        <v>0.0</v>
      </c>
    </row>
    <row r="12" ht="12.75" customHeight="1">
      <c r="A12" s="25"/>
      <c r="C12" s="26"/>
      <c r="D12" s="27"/>
      <c r="E12" s="26"/>
      <c r="F12" s="23"/>
      <c r="G12" s="26"/>
      <c r="H12" s="23"/>
      <c r="I12" s="24"/>
      <c r="J12" s="29"/>
      <c r="K12" s="29"/>
    </row>
    <row r="13" ht="12.75" customHeight="1">
      <c r="A13" s="12" t="s">
        <v>5</v>
      </c>
      <c r="C13" s="26"/>
      <c r="D13" s="27"/>
      <c r="E13" s="26"/>
      <c r="F13" s="23"/>
      <c r="G13" s="26"/>
      <c r="H13" s="23"/>
      <c r="I13" s="24"/>
      <c r="J13" s="29"/>
      <c r="K13" s="29"/>
    </row>
    <row r="14" ht="12.75" customHeight="1">
      <c r="A14" s="25" t="s">
        <v>6</v>
      </c>
      <c r="C14" s="26">
        <v>193.0</v>
      </c>
      <c r="D14" s="27"/>
      <c r="E14" s="26">
        <v>0.0</v>
      </c>
      <c r="F14" s="23"/>
      <c r="G14" s="26">
        <v>193.0</v>
      </c>
      <c r="H14" s="23"/>
      <c r="I14" s="28"/>
      <c r="J14" s="28"/>
      <c r="K14" s="30">
        <v>4702.0</v>
      </c>
    </row>
    <row r="15" ht="12.75" customHeight="1">
      <c r="A15" s="25"/>
      <c r="C15" s="26"/>
      <c r="D15" s="27"/>
      <c r="E15" s="26"/>
      <c r="F15" s="23"/>
      <c r="G15" s="26"/>
      <c r="H15" s="23"/>
      <c r="I15" s="28"/>
      <c r="J15" s="28"/>
      <c r="K15" s="28"/>
    </row>
    <row r="16" ht="12.75" customHeight="1">
      <c r="A16" s="25"/>
      <c r="C16" s="26"/>
      <c r="D16" s="27"/>
      <c r="E16" s="26"/>
      <c r="F16" s="23"/>
      <c r="G16" s="26"/>
      <c r="H16" s="23"/>
      <c r="I16" s="24"/>
      <c r="J16" s="29"/>
      <c r="K16" s="28"/>
      <c r="L16" s="12"/>
      <c r="M16" s="12"/>
    </row>
    <row r="17" ht="12.75" customHeight="1">
      <c r="A17" s="31" t="s">
        <v>7</v>
      </c>
      <c r="C17" s="26"/>
      <c r="D17" s="27"/>
      <c r="E17" s="26"/>
      <c r="F17" s="23"/>
      <c r="G17" s="26"/>
      <c r="H17" s="23"/>
      <c r="I17" s="24"/>
      <c r="J17" s="29"/>
      <c r="K17" s="29"/>
      <c r="L17" s="32"/>
      <c r="M17" s="33"/>
    </row>
    <row r="18" ht="12.75" customHeight="1">
      <c r="A18" s="33" t="s">
        <v>8</v>
      </c>
      <c r="C18" s="26">
        <v>44348.0</v>
      </c>
      <c r="D18" s="27"/>
      <c r="E18" s="26">
        <v>16505.0</v>
      </c>
      <c r="F18" s="23"/>
      <c r="G18" s="26">
        <v>49441.0</v>
      </c>
      <c r="H18" s="23"/>
      <c r="I18" s="28">
        <v>51497.0</v>
      </c>
      <c r="J18" s="34">
        <v>58854.0</v>
      </c>
      <c r="K18" s="30">
        <v>92535.0</v>
      </c>
      <c r="L18" s="32"/>
      <c r="M18" s="33"/>
    </row>
    <row r="19" ht="12.75" customHeight="1">
      <c r="C19" s="35"/>
      <c r="D19" s="27"/>
      <c r="E19" s="35"/>
      <c r="F19" s="23"/>
      <c r="G19" s="35"/>
      <c r="H19" s="23"/>
      <c r="I19" s="36"/>
      <c r="J19" s="37"/>
      <c r="K19" s="37"/>
      <c r="L19" s="32"/>
      <c r="M19" s="33"/>
    </row>
    <row r="20" ht="15.75" customHeight="1">
      <c r="C20" s="38">
        <f>SUM(C11:C19)</f>
        <v>44541</v>
      </c>
      <c r="D20" s="27"/>
      <c r="E20" s="38">
        <f>SUM(E14:E19)</f>
        <v>16505</v>
      </c>
      <c r="F20" s="23"/>
      <c r="G20" s="38">
        <f>SUM(G14:G19)</f>
        <v>49634</v>
      </c>
      <c r="H20" s="23"/>
      <c r="I20" s="39">
        <f>SUM(I11:I19)</f>
        <v>51497</v>
      </c>
      <c r="J20" s="40">
        <v>58854.0</v>
      </c>
      <c r="K20" s="40">
        <f>SUM(K14:K16,K18)</f>
        <v>97237</v>
      </c>
    </row>
    <row r="21" ht="12.75" customHeight="1">
      <c r="C21" s="26"/>
      <c r="D21" s="27"/>
      <c r="E21" s="26"/>
      <c r="F21" s="23"/>
      <c r="G21" s="26"/>
      <c r="H21" s="23"/>
      <c r="I21" s="24"/>
      <c r="J21" s="29"/>
      <c r="K21" s="29"/>
    </row>
    <row r="22" ht="12.75" customHeight="1">
      <c r="C22" s="26"/>
      <c r="D22" s="27"/>
      <c r="E22" s="26"/>
      <c r="F22" s="23"/>
      <c r="G22" s="26"/>
      <c r="H22" s="23"/>
      <c r="I22" s="24"/>
      <c r="J22" s="29"/>
      <c r="K22" s="29"/>
    </row>
    <row r="23" ht="12.75" customHeight="1">
      <c r="C23" s="26"/>
      <c r="D23" s="27"/>
      <c r="E23" s="26"/>
      <c r="F23" s="23"/>
      <c r="G23" s="26"/>
      <c r="H23" s="23"/>
      <c r="I23" s="24"/>
      <c r="J23" s="29"/>
      <c r="K23" s="29"/>
    </row>
    <row r="24" ht="12.75" customHeight="1">
      <c r="A24" s="12" t="s">
        <v>9</v>
      </c>
      <c r="C24" s="26"/>
      <c r="D24" s="27"/>
      <c r="E24" s="26"/>
      <c r="F24" s="23"/>
      <c r="G24" s="26"/>
      <c r="H24" s="23"/>
      <c r="I24" s="24"/>
      <c r="J24" s="29"/>
      <c r="K24" s="29"/>
    </row>
    <row r="25" ht="12.75" customHeight="1">
      <c r="A25" s="12"/>
      <c r="C25" s="26"/>
      <c r="D25" s="27"/>
      <c r="E25" s="26"/>
      <c r="F25" s="23"/>
      <c r="G25" s="26"/>
      <c r="H25" s="23"/>
      <c r="I25" s="24"/>
      <c r="J25" s="29"/>
      <c r="K25" s="29"/>
    </row>
    <row r="26" ht="12.75" customHeight="1">
      <c r="A26" s="12" t="s">
        <v>10</v>
      </c>
      <c r="C26" s="26"/>
      <c r="D26" s="27"/>
      <c r="E26" s="26"/>
      <c r="F26" s="23"/>
      <c r="G26" s="26"/>
      <c r="H26" s="23"/>
      <c r="I26" s="24"/>
      <c r="J26" s="29"/>
      <c r="K26" s="30">
        <v>6181.0</v>
      </c>
    </row>
    <row r="27" ht="12.75" customHeight="1">
      <c r="A27" s="25"/>
      <c r="B27" s="41"/>
      <c r="C27" s="26">
        <v>23860.0</v>
      </c>
      <c r="D27" s="27"/>
      <c r="E27" s="26">
        <f>C27+C28</f>
        <v>29878</v>
      </c>
      <c r="F27" s="23"/>
      <c r="G27" s="26">
        <f>E27+E28</f>
        <v>16505.51</v>
      </c>
      <c r="H27" s="23"/>
      <c r="I27" s="28">
        <v>49634.0</v>
      </c>
      <c r="J27" s="34">
        <v>51497.0</v>
      </c>
      <c r="K27" s="34"/>
    </row>
    <row r="28" ht="12.75" customHeight="1">
      <c r="A28" s="31" t="s">
        <v>11</v>
      </c>
      <c r="B28" s="41"/>
      <c r="C28" s="26">
        <v>6018.0</v>
      </c>
      <c r="D28" s="27"/>
      <c r="E28" s="26">
        <f>Resultatenrekening!S64</f>
        <v>-13372.49</v>
      </c>
      <c r="F28" s="23"/>
      <c r="G28" s="26">
        <f>Resultatenrekening!U64</f>
        <v>36603.09</v>
      </c>
      <c r="H28" s="23"/>
      <c r="I28" s="28">
        <v>1863.0</v>
      </c>
      <c r="J28" s="34">
        <v>7356.0</v>
      </c>
      <c r="K28" s="34"/>
    </row>
    <row r="29" ht="12.75" customHeight="1">
      <c r="A29" s="42" t="s">
        <v>12</v>
      </c>
      <c r="B29" s="41"/>
      <c r="C29" s="26"/>
      <c r="D29" s="27"/>
      <c r="E29" s="26"/>
      <c r="F29" s="23"/>
      <c r="G29" s="26"/>
      <c r="H29" s="23"/>
      <c r="I29" s="28">
        <v>4800.0</v>
      </c>
      <c r="J29" s="34">
        <v>4800.0</v>
      </c>
      <c r="K29" s="30">
        <v>16232.0</v>
      </c>
    </row>
    <row r="30" ht="12.75" customHeight="1">
      <c r="A30" s="42" t="s">
        <v>13</v>
      </c>
      <c r="B30" s="41"/>
      <c r="C30" s="26"/>
      <c r="D30" s="27"/>
      <c r="E30" s="26"/>
      <c r="F30" s="23"/>
      <c r="G30" s="26"/>
      <c r="H30" s="23"/>
      <c r="I30" s="28">
        <v>6197.0</v>
      </c>
      <c r="J30" s="34">
        <v>6197.0</v>
      </c>
      <c r="K30" s="30">
        <v>3365.0</v>
      </c>
    </row>
    <row r="31" ht="12.75" customHeight="1">
      <c r="A31" s="42" t="s">
        <v>14</v>
      </c>
      <c r="B31" s="41"/>
      <c r="C31" s="26"/>
      <c r="D31" s="27"/>
      <c r="E31" s="26"/>
      <c r="F31" s="23"/>
      <c r="G31" s="26"/>
      <c r="H31" s="23"/>
      <c r="I31" s="28"/>
      <c r="J31" s="29"/>
      <c r="K31" s="43">
        <v>26891.0</v>
      </c>
    </row>
    <row r="32" ht="12.75" customHeight="1">
      <c r="A32" s="25" t="s">
        <v>15</v>
      </c>
      <c r="C32" s="26">
        <v>0.0</v>
      </c>
      <c r="D32" s="27"/>
      <c r="E32" s="26">
        <v>0.0</v>
      </c>
      <c r="F32" s="23"/>
      <c r="G32" s="26">
        <v>0.0</v>
      </c>
      <c r="H32" s="23"/>
      <c r="I32" s="28">
        <v>0.0</v>
      </c>
      <c r="J32" s="28">
        <v>0.0</v>
      </c>
      <c r="K32" s="30">
        <v>44568.0</v>
      </c>
    </row>
    <row r="33" ht="12.75" customHeight="1">
      <c r="C33" s="26">
        <v>14663.0</v>
      </c>
      <c r="D33" s="27"/>
      <c r="E33" s="26">
        <v>0.0</v>
      </c>
      <c r="F33" s="23"/>
      <c r="G33" s="26">
        <v>0.0</v>
      </c>
      <c r="H33" s="23"/>
      <c r="I33" s="28">
        <v>0.0</v>
      </c>
      <c r="J33" s="28">
        <v>0.0</v>
      </c>
      <c r="K33" s="28"/>
    </row>
    <row r="34" ht="12.75" customHeight="1">
      <c r="A34" s="25"/>
      <c r="C34" s="26"/>
      <c r="D34" s="27"/>
      <c r="E34" s="26"/>
      <c r="F34" s="23"/>
      <c r="G34" s="26"/>
      <c r="H34" s="23"/>
      <c r="I34" s="24"/>
      <c r="J34" s="29"/>
      <c r="K34" s="29"/>
    </row>
    <row r="35" ht="12.75" customHeight="1">
      <c r="A35" s="31" t="s">
        <v>16</v>
      </c>
      <c r="C35" s="26"/>
      <c r="D35" s="27"/>
      <c r="E35" s="26"/>
      <c r="F35" s="23"/>
      <c r="G35" s="26"/>
      <c r="H35" s="23"/>
      <c r="I35" s="24"/>
      <c r="J35" s="29"/>
      <c r="K35" s="29"/>
    </row>
    <row r="36" ht="12.75" customHeight="1">
      <c r="A36" s="44" t="s">
        <v>17</v>
      </c>
      <c r="B36" s="41"/>
      <c r="C36" s="26">
        <v>0.0</v>
      </c>
      <c r="D36" s="27"/>
      <c r="E36" s="26">
        <v>0.0</v>
      </c>
      <c r="F36" s="23"/>
      <c r="G36" s="26">
        <v>0.0</v>
      </c>
      <c r="H36" s="23"/>
      <c r="I36" s="28">
        <v>0.0</v>
      </c>
      <c r="J36" s="28">
        <v>0.0</v>
      </c>
      <c r="K36" s="28"/>
    </row>
    <row r="37" ht="12.75" customHeight="1">
      <c r="A37" s="33" t="s">
        <v>18</v>
      </c>
      <c r="B37" s="41"/>
      <c r="C37" s="26">
        <v>0.0</v>
      </c>
      <c r="D37" s="27"/>
      <c r="E37" s="26">
        <v>0.0</v>
      </c>
      <c r="F37" s="23"/>
      <c r="G37" s="26">
        <v>0.0</v>
      </c>
      <c r="H37" s="23"/>
      <c r="I37" s="28">
        <v>0.0</v>
      </c>
      <c r="J37" s="28">
        <v>0.0</v>
      </c>
      <c r="K37" s="28">
        <v>0.0</v>
      </c>
    </row>
    <row r="38" ht="12.75" customHeight="1">
      <c r="B38" s="41"/>
      <c r="C38" s="26"/>
      <c r="D38" s="27"/>
      <c r="E38" s="26"/>
      <c r="F38" s="23"/>
      <c r="G38" s="26"/>
      <c r="H38" s="23"/>
      <c r="I38" s="24"/>
      <c r="J38" s="29"/>
      <c r="K38" s="29"/>
    </row>
    <row r="39" ht="12.75" customHeight="1">
      <c r="A39" s="12" t="s">
        <v>19</v>
      </c>
      <c r="B39" s="41"/>
      <c r="C39" s="45">
        <v>0.0</v>
      </c>
      <c r="D39" s="27"/>
      <c r="E39" s="46">
        <v>-1.0</v>
      </c>
      <c r="F39" s="23"/>
      <c r="G39" s="46">
        <v>-1.0</v>
      </c>
      <c r="H39" s="23"/>
      <c r="I39" s="28">
        <v>0.0</v>
      </c>
      <c r="J39" s="28">
        <v>1.0</v>
      </c>
      <c r="K39" s="28">
        <v>0.0</v>
      </c>
    </row>
    <row r="40" ht="12.75" customHeight="1">
      <c r="C40" s="26"/>
      <c r="D40" s="27"/>
      <c r="E40" s="26"/>
      <c r="F40" s="23"/>
      <c r="G40" s="26"/>
      <c r="H40" s="23"/>
      <c r="I40" s="36"/>
      <c r="J40" s="47"/>
      <c r="K40" s="47"/>
    </row>
    <row r="41" ht="12.75" customHeight="1">
      <c r="B41" s="32"/>
      <c r="C41" s="38">
        <f>C27+C28+C33</f>
        <v>44541</v>
      </c>
      <c r="D41" s="27"/>
      <c r="E41" s="38">
        <f>SUM(E27:E40)</f>
        <v>16504.51</v>
      </c>
      <c r="F41" s="48"/>
      <c r="G41" s="38">
        <f>SUM(G27:G40)</f>
        <v>53107.6</v>
      </c>
      <c r="H41" s="23"/>
      <c r="I41" s="49">
        <f>I27+I28</f>
        <v>51497</v>
      </c>
      <c r="J41" s="49">
        <f>J27+J28+J39</f>
        <v>58854</v>
      </c>
      <c r="K41" s="49">
        <f>SUM(K26,K29,K28,K30,K31,K32,K36,K39)</f>
        <v>97237</v>
      </c>
    </row>
    <row r="42" ht="12.75" customHeight="1">
      <c r="A42" s="5"/>
      <c r="B42" s="50"/>
      <c r="C42" s="51"/>
      <c r="D42" s="52"/>
      <c r="E42" s="51"/>
      <c r="F42" s="50"/>
      <c r="G42" s="53"/>
      <c r="H42" s="50"/>
      <c r="I42" s="54"/>
      <c r="J42" s="54"/>
      <c r="K42" s="54"/>
    </row>
    <row r="43" ht="12.75" customHeight="1">
      <c r="A43" s="55"/>
      <c r="C43" s="32"/>
      <c r="D43" s="3"/>
      <c r="E43" s="32"/>
    </row>
    <row r="44" ht="12.75" customHeight="1">
      <c r="C44" s="3"/>
      <c r="D44" s="3"/>
      <c r="E44" s="3"/>
    </row>
    <row r="45" ht="12.75" customHeight="1">
      <c r="C45" s="3"/>
      <c r="D45" s="3"/>
      <c r="E45" s="3"/>
    </row>
    <row r="46" ht="12.75" customHeight="1">
      <c r="C46" s="3"/>
      <c r="D46" s="3"/>
      <c r="E46" s="3"/>
    </row>
    <row r="47" ht="12.75" customHeight="1">
      <c r="C47" s="3"/>
      <c r="D47" s="3"/>
      <c r="E47" s="3"/>
    </row>
    <row r="48" ht="12.75" customHeight="1">
      <c r="C48" s="3"/>
      <c r="D48" s="3"/>
      <c r="E48" s="3"/>
    </row>
    <row r="49" ht="12.75" customHeight="1">
      <c r="B49" s="56"/>
      <c r="C49" s="3"/>
      <c r="D49" s="3"/>
      <c r="E49" s="3"/>
    </row>
    <row r="50" ht="12.75" customHeight="1">
      <c r="D50" s="3"/>
    </row>
    <row r="51" ht="12.75" customHeight="1">
      <c r="D51" s="3"/>
    </row>
    <row r="52" ht="12.75" customHeight="1">
      <c r="D52" s="3"/>
    </row>
    <row r="53" ht="12.75" customHeight="1">
      <c r="D53" s="3"/>
    </row>
    <row r="54" ht="12.75" customHeight="1">
      <c r="D54" s="3"/>
    </row>
    <row r="55" ht="12.75" customHeight="1">
      <c r="D55" s="3"/>
    </row>
    <row r="56" ht="12.75" customHeight="1">
      <c r="D56" s="3"/>
    </row>
    <row r="57" ht="12.75" customHeight="1">
      <c r="D57" s="3"/>
    </row>
    <row r="58" ht="12.75" customHeight="1">
      <c r="D58" s="3"/>
    </row>
    <row r="59" ht="12.75" customHeight="1">
      <c r="D59" s="3"/>
    </row>
    <row r="60" ht="12.75" customHeight="1">
      <c r="D60" s="3"/>
    </row>
    <row r="61" ht="12.75" customHeight="1">
      <c r="D61" s="3"/>
    </row>
    <row r="62" ht="12.75" customHeight="1">
      <c r="D62" s="3"/>
    </row>
    <row r="63" ht="12.75" customHeight="1">
      <c r="D63" s="3"/>
    </row>
    <row r="64" ht="12.75" customHeight="1">
      <c r="D64" s="3"/>
    </row>
    <row r="65" ht="12.75" customHeight="1">
      <c r="D65" s="3"/>
    </row>
    <row r="66" ht="12.75" customHeight="1">
      <c r="D66" s="3"/>
    </row>
    <row r="67" ht="12.75" customHeight="1">
      <c r="D67" s="3"/>
    </row>
    <row r="68" ht="12.75" customHeight="1">
      <c r="D68" s="3"/>
    </row>
    <row r="69" ht="12.75" customHeight="1">
      <c r="D69" s="3"/>
    </row>
    <row r="70" ht="12.75" customHeight="1">
      <c r="D70" s="3"/>
    </row>
    <row r="71" ht="12.75" customHeight="1">
      <c r="D71" s="3"/>
    </row>
    <row r="72" ht="12.75" customHeight="1">
      <c r="D72" s="3"/>
    </row>
    <row r="73" ht="12.75" customHeight="1">
      <c r="D73" s="3"/>
    </row>
    <row r="74" ht="12.75" customHeight="1">
      <c r="D74" s="3"/>
    </row>
    <row r="75" ht="12.75" customHeight="1">
      <c r="D75" s="3"/>
    </row>
    <row r="76" ht="12.75" customHeight="1">
      <c r="D76" s="3"/>
    </row>
    <row r="77" ht="12.75" customHeight="1">
      <c r="D77" s="3"/>
    </row>
    <row r="78" ht="12.75" customHeight="1">
      <c r="D78" s="3"/>
    </row>
    <row r="79" ht="12.75" customHeight="1">
      <c r="D79" s="3"/>
    </row>
    <row r="80" ht="12.75" customHeight="1">
      <c r="D80" s="3"/>
    </row>
    <row r="81" ht="12.75" customHeight="1">
      <c r="D81" s="3"/>
    </row>
    <row r="82" ht="12.75" customHeight="1">
      <c r="D82" s="3"/>
    </row>
    <row r="83" ht="12.75" customHeight="1">
      <c r="D83" s="3"/>
    </row>
    <row r="84" ht="12.75" customHeight="1">
      <c r="D84" s="3"/>
    </row>
    <row r="85" ht="12.75" customHeight="1">
      <c r="D85" s="3"/>
    </row>
    <row r="86" ht="12.75" customHeight="1">
      <c r="D86" s="3"/>
    </row>
    <row r="87" ht="12.75" customHeight="1">
      <c r="D87" s="3"/>
    </row>
    <row r="88" ht="12.75" customHeight="1">
      <c r="D88" s="3"/>
    </row>
    <row r="89" ht="12.75" customHeight="1">
      <c r="D89" s="3"/>
    </row>
    <row r="90" ht="12.75" customHeight="1">
      <c r="D90" s="3"/>
    </row>
    <row r="91" ht="12.75" customHeight="1">
      <c r="D91" s="3"/>
    </row>
    <row r="92" ht="12.75" customHeight="1">
      <c r="D92" s="3"/>
    </row>
    <row r="93" ht="12.75" customHeight="1">
      <c r="D93" s="3"/>
    </row>
    <row r="94" ht="12.75" customHeight="1">
      <c r="D94" s="3"/>
    </row>
    <row r="95" ht="12.75" customHeight="1">
      <c r="D95" s="3"/>
    </row>
    <row r="96" ht="12.75" customHeight="1">
      <c r="D96" s="3"/>
    </row>
    <row r="97" ht="12.75" customHeight="1">
      <c r="D97" s="3"/>
    </row>
    <row r="98" ht="12.75" customHeight="1">
      <c r="D98" s="3"/>
    </row>
    <row r="99" ht="12.75" customHeight="1">
      <c r="D99" s="3"/>
    </row>
    <row r="100" ht="12.75" customHeight="1">
      <c r="D100" s="3"/>
    </row>
    <row r="101" ht="12.75" customHeight="1">
      <c r="D101" s="3"/>
    </row>
    <row r="102" ht="12.75" customHeight="1">
      <c r="D102" s="3"/>
    </row>
    <row r="103" ht="12.75" customHeight="1">
      <c r="D103" s="3"/>
    </row>
    <row r="104" ht="12.75" customHeight="1">
      <c r="D104" s="3"/>
    </row>
    <row r="105" ht="12.75" customHeight="1">
      <c r="D105" s="3"/>
    </row>
    <row r="106" ht="12.75" customHeight="1">
      <c r="D106" s="3"/>
    </row>
    <row r="107" ht="12.75" customHeight="1">
      <c r="D107" s="3"/>
    </row>
    <row r="108" ht="12.75" customHeight="1">
      <c r="D108" s="3"/>
    </row>
    <row r="109" ht="12.75" customHeight="1">
      <c r="D109" s="3"/>
    </row>
    <row r="110" ht="12.75" customHeight="1">
      <c r="D110" s="3"/>
    </row>
    <row r="111" ht="12.75" customHeight="1">
      <c r="D111" s="3"/>
    </row>
    <row r="112" ht="12.75" customHeight="1">
      <c r="D112" s="3"/>
    </row>
    <row r="113" ht="12.75" customHeight="1">
      <c r="D113" s="3"/>
    </row>
    <row r="114" ht="12.75" customHeight="1">
      <c r="D114" s="3"/>
    </row>
    <row r="115" ht="12.75" customHeight="1">
      <c r="D115" s="3"/>
    </row>
    <row r="116" ht="12.75" customHeight="1">
      <c r="D116" s="3"/>
    </row>
    <row r="117" ht="12.75" customHeight="1">
      <c r="D117" s="3"/>
    </row>
    <row r="118" ht="12.75" customHeight="1">
      <c r="D118" s="3"/>
    </row>
    <row r="119" ht="12.75" customHeight="1">
      <c r="D119" s="3"/>
    </row>
    <row r="120" ht="12.75" customHeight="1">
      <c r="D120" s="3"/>
    </row>
    <row r="121" ht="12.75" customHeight="1">
      <c r="D121" s="3"/>
    </row>
    <row r="122" ht="12.75" customHeight="1">
      <c r="D122" s="3"/>
    </row>
    <row r="123" ht="12.75" customHeight="1">
      <c r="D123" s="3"/>
    </row>
    <row r="124" ht="12.75" customHeight="1">
      <c r="D124" s="3"/>
    </row>
    <row r="125" ht="12.75" customHeight="1">
      <c r="D125" s="3"/>
    </row>
    <row r="126" ht="12.75" customHeight="1">
      <c r="D126" s="3"/>
    </row>
    <row r="127" ht="12.75" customHeight="1">
      <c r="D127" s="3"/>
    </row>
    <row r="128" ht="12.75" customHeight="1">
      <c r="D128" s="3"/>
    </row>
    <row r="129" ht="12.75" customHeight="1">
      <c r="D129" s="3"/>
    </row>
    <row r="130" ht="12.75" customHeight="1">
      <c r="D130" s="3"/>
    </row>
    <row r="131" ht="12.75" customHeight="1">
      <c r="D131" s="3"/>
    </row>
    <row r="132" ht="12.75" customHeight="1">
      <c r="D132" s="3"/>
    </row>
    <row r="133" ht="12.75" customHeight="1">
      <c r="D133" s="3"/>
    </row>
    <row r="134" ht="12.75" customHeight="1">
      <c r="D134" s="3"/>
    </row>
    <row r="135" ht="12.75" customHeight="1">
      <c r="D135" s="3"/>
    </row>
    <row r="136" ht="12.75" customHeight="1">
      <c r="D136" s="3"/>
    </row>
    <row r="137" ht="12.75" customHeight="1">
      <c r="D137" s="3"/>
    </row>
    <row r="138" ht="12.75" customHeight="1">
      <c r="D138" s="3"/>
    </row>
    <row r="139" ht="12.75" customHeight="1">
      <c r="D139" s="3"/>
    </row>
    <row r="140" ht="12.75" customHeight="1">
      <c r="D140" s="3"/>
    </row>
    <row r="141" ht="12.75" customHeight="1">
      <c r="D141" s="3"/>
    </row>
    <row r="142" ht="12.75" customHeight="1">
      <c r="D142" s="3"/>
    </row>
    <row r="143" ht="12.75" customHeight="1">
      <c r="D143" s="3"/>
    </row>
    <row r="144" ht="12.75" customHeight="1">
      <c r="D144" s="3"/>
    </row>
    <row r="145" ht="12.75" customHeight="1">
      <c r="D145" s="3"/>
    </row>
    <row r="146" ht="12.75" customHeight="1">
      <c r="D146" s="3"/>
    </row>
    <row r="147" ht="12.75" customHeight="1">
      <c r="D147" s="3"/>
    </row>
    <row r="148" ht="12.75" customHeight="1">
      <c r="D148" s="3"/>
    </row>
    <row r="149" ht="12.75" customHeight="1">
      <c r="D149" s="3"/>
    </row>
    <row r="150" ht="12.75" customHeight="1">
      <c r="D150" s="3"/>
    </row>
    <row r="151" ht="12.75" customHeight="1">
      <c r="D151" s="3"/>
    </row>
    <row r="152" ht="12.75" customHeight="1">
      <c r="D152" s="3"/>
    </row>
    <row r="153" ht="12.75" customHeight="1">
      <c r="D153" s="3"/>
    </row>
    <row r="154" ht="12.75" customHeight="1">
      <c r="D154" s="3"/>
    </row>
    <row r="155" ht="12.75" customHeight="1">
      <c r="D155" s="3"/>
    </row>
    <row r="156" ht="12.75" customHeight="1">
      <c r="D156" s="3"/>
    </row>
    <row r="157" ht="12.75" customHeight="1">
      <c r="D157" s="3"/>
    </row>
    <row r="158" ht="12.75" customHeight="1">
      <c r="D158" s="3"/>
    </row>
    <row r="159" ht="12.75" customHeight="1">
      <c r="D159" s="3"/>
    </row>
    <row r="160" ht="12.75" customHeight="1">
      <c r="D160" s="3"/>
    </row>
    <row r="161" ht="12.75" customHeight="1">
      <c r="D161" s="3"/>
    </row>
    <row r="162" ht="12.75" customHeight="1">
      <c r="D162" s="3"/>
    </row>
    <row r="163" ht="12.75" customHeight="1">
      <c r="D163" s="3"/>
    </row>
    <row r="164" ht="12.75" customHeight="1">
      <c r="D164" s="3"/>
    </row>
    <row r="165" ht="12.75" customHeight="1">
      <c r="D165" s="3"/>
    </row>
    <row r="166" ht="12.75" customHeight="1">
      <c r="D166" s="3"/>
    </row>
    <row r="167" ht="12.75" customHeight="1">
      <c r="D167" s="3"/>
    </row>
    <row r="168" ht="12.75" customHeight="1">
      <c r="D168" s="3"/>
    </row>
    <row r="169" ht="12.75" customHeight="1">
      <c r="D169" s="3"/>
    </row>
    <row r="170" ht="12.75" customHeight="1">
      <c r="D170" s="3"/>
    </row>
    <row r="171" ht="12.75" customHeight="1">
      <c r="D171" s="3"/>
    </row>
    <row r="172" ht="12.75" customHeight="1">
      <c r="D172" s="3"/>
    </row>
    <row r="173" ht="12.75" customHeight="1">
      <c r="D173" s="3"/>
    </row>
    <row r="174" ht="12.75" customHeight="1">
      <c r="D174" s="3"/>
    </row>
    <row r="175" ht="12.75" customHeight="1">
      <c r="D175" s="3"/>
    </row>
    <row r="176" ht="12.75" customHeight="1">
      <c r="D176" s="3"/>
    </row>
    <row r="177" ht="12.75" customHeight="1">
      <c r="D177" s="3"/>
    </row>
    <row r="178" ht="12.75" customHeight="1">
      <c r="D178" s="3"/>
    </row>
    <row r="179" ht="12.75" customHeight="1">
      <c r="D179" s="3"/>
    </row>
    <row r="180" ht="12.75" customHeight="1">
      <c r="D180" s="3"/>
    </row>
    <row r="181" ht="12.75" customHeight="1">
      <c r="D181" s="3"/>
    </row>
    <row r="182" ht="12.75" customHeight="1">
      <c r="D182" s="3"/>
    </row>
    <row r="183" ht="12.75" customHeight="1">
      <c r="D183" s="3"/>
    </row>
    <row r="184" ht="12.75" customHeight="1">
      <c r="D184" s="3"/>
    </row>
    <row r="185" ht="12.75" customHeight="1">
      <c r="D185" s="3"/>
    </row>
    <row r="186" ht="12.75" customHeight="1">
      <c r="D186" s="3"/>
    </row>
    <row r="187" ht="12.75" customHeight="1">
      <c r="D187" s="3"/>
    </row>
    <row r="188" ht="12.75" customHeight="1">
      <c r="D188" s="3"/>
    </row>
    <row r="189" ht="12.75" customHeight="1">
      <c r="D189" s="3"/>
    </row>
    <row r="190" ht="12.75" customHeight="1">
      <c r="D190" s="3"/>
    </row>
    <row r="191" ht="12.75" customHeight="1">
      <c r="D191" s="3"/>
    </row>
    <row r="192" ht="12.75" customHeight="1">
      <c r="D192" s="3"/>
    </row>
    <row r="193" ht="12.75" customHeight="1">
      <c r="D193" s="3"/>
    </row>
    <row r="194" ht="12.75" customHeight="1">
      <c r="D194" s="3"/>
    </row>
    <row r="195" ht="12.75" customHeight="1">
      <c r="D195" s="3"/>
    </row>
    <row r="196" ht="12.75" customHeight="1">
      <c r="D196" s="3"/>
    </row>
    <row r="197" ht="12.75" customHeight="1">
      <c r="D197" s="3"/>
    </row>
    <row r="198" ht="12.75" customHeight="1">
      <c r="D198" s="3"/>
    </row>
    <row r="199" ht="12.75" customHeight="1">
      <c r="D199" s="3"/>
    </row>
    <row r="200" ht="12.75" customHeight="1">
      <c r="D200" s="3"/>
    </row>
    <row r="201" ht="12.75" customHeight="1">
      <c r="D201" s="3"/>
    </row>
    <row r="202" ht="12.75" customHeight="1">
      <c r="D202" s="3"/>
    </row>
    <row r="203" ht="12.75" customHeight="1">
      <c r="D203" s="3"/>
    </row>
    <row r="204" ht="12.75" customHeight="1">
      <c r="D204" s="3"/>
    </row>
    <row r="205" ht="12.75" customHeight="1">
      <c r="D205" s="3"/>
    </row>
    <row r="206" ht="12.75" customHeight="1">
      <c r="D206" s="3"/>
    </row>
    <row r="207" ht="12.75" customHeight="1">
      <c r="D207" s="3"/>
    </row>
    <row r="208" ht="12.75" customHeight="1">
      <c r="D208" s="3"/>
    </row>
    <row r="209" ht="12.75" customHeight="1">
      <c r="D209" s="3"/>
    </row>
    <row r="210" ht="12.75" customHeight="1">
      <c r="D210" s="3"/>
    </row>
    <row r="211" ht="12.75" customHeight="1">
      <c r="D211" s="3"/>
    </row>
    <row r="212" ht="12.75" customHeight="1">
      <c r="D212" s="3"/>
    </row>
    <row r="213" ht="12.75" customHeight="1">
      <c r="D213" s="3"/>
    </row>
    <row r="214" ht="12.75" customHeight="1">
      <c r="D214" s="3"/>
    </row>
    <row r="215" ht="12.75" customHeight="1">
      <c r="D215" s="3"/>
    </row>
    <row r="216" ht="12.75" customHeight="1">
      <c r="D216" s="3"/>
    </row>
    <row r="217" ht="12.75" customHeight="1">
      <c r="D217" s="3"/>
    </row>
    <row r="218" ht="12.75" customHeight="1">
      <c r="D218" s="3"/>
    </row>
    <row r="219" ht="12.75" customHeight="1">
      <c r="D219" s="3"/>
    </row>
    <row r="220" ht="12.75" customHeight="1">
      <c r="D220" s="3"/>
    </row>
    <row r="221" ht="12.75" customHeight="1">
      <c r="D221" s="3"/>
    </row>
    <row r="222" ht="12.75" customHeight="1">
      <c r="D222" s="3"/>
    </row>
    <row r="223" ht="12.75" customHeight="1">
      <c r="D223" s="3"/>
    </row>
    <row r="224" ht="12.75" customHeight="1">
      <c r="D224" s="3"/>
    </row>
    <row r="225" ht="12.75" customHeight="1">
      <c r="D225" s="3"/>
    </row>
    <row r="226" ht="12.75" customHeight="1">
      <c r="D226" s="3"/>
    </row>
    <row r="227" ht="12.75" customHeight="1">
      <c r="D227" s="3"/>
    </row>
    <row r="228" ht="12.75" customHeight="1">
      <c r="D228" s="3"/>
    </row>
    <row r="229" ht="12.75" customHeight="1">
      <c r="D229" s="3"/>
    </row>
    <row r="230" ht="12.75" customHeight="1">
      <c r="D230" s="3"/>
    </row>
    <row r="231" ht="12.75" customHeight="1">
      <c r="D231" s="3"/>
    </row>
    <row r="232" ht="12.75" customHeight="1">
      <c r="D232" s="3"/>
    </row>
    <row r="233" ht="12.75" customHeight="1">
      <c r="D233" s="3"/>
    </row>
    <row r="234" ht="12.75" customHeight="1">
      <c r="D234" s="3"/>
    </row>
    <row r="235" ht="12.75" customHeight="1">
      <c r="D235" s="3"/>
    </row>
    <row r="236" ht="12.75" customHeight="1">
      <c r="D236" s="3"/>
    </row>
    <row r="237" ht="12.75" customHeight="1">
      <c r="D237" s="3"/>
    </row>
    <row r="238" ht="12.75" customHeight="1">
      <c r="D238" s="3"/>
    </row>
    <row r="239" ht="12.75" customHeight="1">
      <c r="D239" s="3"/>
    </row>
    <row r="240" ht="12.75" customHeight="1">
      <c r="D240" s="3"/>
    </row>
    <row r="241" ht="12.75" customHeight="1">
      <c r="D241" s="3"/>
    </row>
    <row r="242" ht="12.75" customHeight="1">
      <c r="D242" s="3"/>
    </row>
    <row r="243" ht="12.75" customHeight="1">
      <c r="D243" s="3"/>
    </row>
    <row r="244" ht="12.75" customHeight="1">
      <c r="D244" s="3"/>
    </row>
    <row r="245" ht="12.75" customHeight="1">
      <c r="D245" s="3"/>
    </row>
    <row r="246" ht="12.75" customHeight="1">
      <c r="D246" s="3"/>
    </row>
    <row r="247" ht="12.75" customHeight="1">
      <c r="D247" s="3"/>
    </row>
    <row r="248" ht="12.75" customHeight="1">
      <c r="D248" s="3"/>
    </row>
    <row r="249" ht="12.75" customHeight="1">
      <c r="D249" s="3"/>
    </row>
    <row r="250" ht="12.75" customHeight="1">
      <c r="D250" s="3"/>
    </row>
    <row r="251" ht="12.75" customHeight="1">
      <c r="D251" s="3"/>
    </row>
    <row r="252" ht="12.75" customHeight="1">
      <c r="D252" s="3"/>
    </row>
    <row r="253" ht="12.75" customHeight="1">
      <c r="D253" s="3"/>
    </row>
    <row r="254" ht="12.75" customHeight="1">
      <c r="D254" s="3"/>
    </row>
    <row r="255" ht="12.75" customHeight="1">
      <c r="D255" s="3"/>
    </row>
    <row r="256" ht="12.75" customHeight="1">
      <c r="D256" s="3"/>
    </row>
    <row r="257" ht="12.75" customHeight="1">
      <c r="D257" s="3"/>
    </row>
    <row r="258" ht="12.75" customHeight="1">
      <c r="D258" s="3"/>
    </row>
    <row r="259" ht="12.75" customHeight="1">
      <c r="D259" s="3"/>
    </row>
    <row r="260" ht="12.75" customHeight="1">
      <c r="D260" s="3"/>
    </row>
    <row r="261" ht="12.75" customHeight="1">
      <c r="D261" s="3"/>
    </row>
    <row r="262" ht="12.75" customHeight="1">
      <c r="D262" s="3"/>
    </row>
    <row r="263" ht="12.75" customHeight="1">
      <c r="D263" s="3"/>
    </row>
    <row r="264" ht="12.75" customHeight="1">
      <c r="D264" s="3"/>
    </row>
    <row r="265" ht="12.75" customHeight="1">
      <c r="D265" s="3"/>
    </row>
    <row r="266" ht="12.75" customHeight="1">
      <c r="D266" s="3"/>
    </row>
    <row r="267" ht="12.75" customHeight="1">
      <c r="D267" s="3"/>
    </row>
    <row r="268" ht="12.75" customHeight="1">
      <c r="D268" s="3"/>
    </row>
    <row r="269" ht="12.75" customHeight="1">
      <c r="D269" s="3"/>
    </row>
    <row r="270" ht="12.75" customHeight="1">
      <c r="D270" s="3"/>
    </row>
    <row r="271" ht="12.75" customHeight="1">
      <c r="D271" s="3"/>
    </row>
    <row r="272" ht="12.75" customHeight="1">
      <c r="D272" s="3"/>
    </row>
    <row r="273" ht="12.75" customHeight="1">
      <c r="D273" s="3"/>
    </row>
    <row r="274" ht="12.75" customHeight="1">
      <c r="D274" s="3"/>
    </row>
    <row r="275" ht="12.75" customHeight="1">
      <c r="D275" s="3"/>
    </row>
    <row r="276" ht="12.75" customHeight="1">
      <c r="D276" s="3"/>
    </row>
    <row r="277" ht="12.75" customHeight="1">
      <c r="D277" s="3"/>
    </row>
    <row r="278" ht="12.75" customHeight="1">
      <c r="D278" s="3"/>
    </row>
    <row r="279" ht="12.75" customHeight="1">
      <c r="D279" s="3"/>
    </row>
    <row r="280" ht="12.75" customHeight="1">
      <c r="D280" s="3"/>
    </row>
    <row r="281" ht="12.75" customHeight="1">
      <c r="D281" s="3"/>
    </row>
    <row r="282" ht="12.75" customHeight="1">
      <c r="D282" s="3"/>
    </row>
    <row r="283" ht="12.75" customHeight="1">
      <c r="D283" s="3"/>
    </row>
    <row r="284" ht="12.75" customHeight="1">
      <c r="D284" s="3"/>
    </row>
    <row r="285" ht="12.75" customHeight="1">
      <c r="D285" s="3"/>
    </row>
    <row r="286" ht="12.75" customHeight="1">
      <c r="D286" s="3"/>
    </row>
    <row r="287" ht="12.75" customHeight="1">
      <c r="D287" s="3"/>
    </row>
    <row r="288" ht="12.75" customHeight="1">
      <c r="D288" s="3"/>
    </row>
    <row r="289" ht="12.75" customHeight="1">
      <c r="D289" s="3"/>
    </row>
    <row r="290" ht="12.75" customHeight="1">
      <c r="D290" s="3"/>
    </row>
    <row r="291" ht="12.75" customHeight="1">
      <c r="D291" s="3"/>
    </row>
    <row r="292" ht="12.75" customHeight="1">
      <c r="D292" s="3"/>
    </row>
    <row r="293" ht="12.75" customHeight="1">
      <c r="D293" s="3"/>
    </row>
    <row r="294" ht="12.75" customHeight="1">
      <c r="D294" s="3"/>
    </row>
    <row r="295" ht="12.75" customHeight="1">
      <c r="D295" s="3"/>
    </row>
    <row r="296" ht="12.75" customHeight="1">
      <c r="D296" s="3"/>
    </row>
    <row r="297" ht="12.75" customHeight="1">
      <c r="D297" s="3"/>
    </row>
    <row r="298" ht="12.75" customHeight="1">
      <c r="D298" s="3"/>
    </row>
    <row r="299" ht="12.75" customHeight="1">
      <c r="D299" s="3"/>
    </row>
    <row r="300" ht="12.75" customHeight="1">
      <c r="D300" s="3"/>
    </row>
    <row r="301" ht="12.75" customHeight="1">
      <c r="D301" s="3"/>
    </row>
    <row r="302" ht="12.75" customHeight="1">
      <c r="D302" s="3"/>
    </row>
    <row r="303" ht="12.75" customHeight="1">
      <c r="D303" s="3"/>
    </row>
    <row r="304" ht="12.75" customHeight="1">
      <c r="D304" s="3"/>
    </row>
    <row r="305" ht="12.75" customHeight="1">
      <c r="D305" s="3"/>
    </row>
    <row r="306" ht="12.75" customHeight="1">
      <c r="D306" s="3"/>
    </row>
    <row r="307" ht="12.75" customHeight="1">
      <c r="D307" s="3"/>
    </row>
    <row r="308" ht="12.75" customHeight="1">
      <c r="D308" s="3"/>
    </row>
    <row r="309" ht="12.75" customHeight="1">
      <c r="D309" s="3"/>
    </row>
    <row r="310" ht="12.75" customHeight="1">
      <c r="D310" s="3"/>
    </row>
    <row r="311" ht="12.75" customHeight="1">
      <c r="D311" s="3"/>
    </row>
    <row r="312" ht="12.75" customHeight="1">
      <c r="D312" s="3"/>
    </row>
    <row r="313" ht="12.75" customHeight="1">
      <c r="D313" s="3"/>
    </row>
    <row r="314" ht="12.75" customHeight="1">
      <c r="D314" s="3"/>
    </row>
    <row r="315" ht="12.75" customHeight="1">
      <c r="D315" s="3"/>
    </row>
    <row r="316" ht="12.75" customHeight="1">
      <c r="D316" s="3"/>
    </row>
    <row r="317" ht="12.75" customHeight="1">
      <c r="D317" s="3"/>
    </row>
    <row r="318" ht="12.75" customHeight="1">
      <c r="D318" s="3"/>
    </row>
    <row r="319" ht="12.75" customHeight="1">
      <c r="D319" s="3"/>
    </row>
    <row r="320" ht="12.75" customHeight="1">
      <c r="D320" s="3"/>
    </row>
    <row r="321" ht="12.75" customHeight="1">
      <c r="D321" s="3"/>
    </row>
    <row r="322" ht="12.75" customHeight="1">
      <c r="D322" s="3"/>
    </row>
    <row r="323" ht="12.75" customHeight="1">
      <c r="D323" s="3"/>
    </row>
    <row r="324" ht="12.75" customHeight="1">
      <c r="D324" s="3"/>
    </row>
    <row r="325" ht="12.75" customHeight="1">
      <c r="D325" s="3"/>
    </row>
    <row r="326" ht="12.75" customHeight="1">
      <c r="D326" s="3"/>
    </row>
    <row r="327" ht="12.75" customHeight="1">
      <c r="D327" s="3"/>
    </row>
    <row r="328" ht="12.75" customHeight="1">
      <c r="D328" s="3"/>
    </row>
    <row r="329" ht="12.75" customHeight="1">
      <c r="D329" s="3"/>
    </row>
    <row r="330" ht="12.75" customHeight="1">
      <c r="D330" s="3"/>
    </row>
    <row r="331" ht="12.75" customHeight="1">
      <c r="D331" s="3"/>
    </row>
    <row r="332" ht="12.75" customHeight="1">
      <c r="D332" s="3"/>
    </row>
    <row r="333" ht="12.75" customHeight="1">
      <c r="D333" s="3"/>
    </row>
    <row r="334" ht="12.75" customHeight="1">
      <c r="D334" s="3"/>
    </row>
    <row r="335" ht="12.75" customHeight="1">
      <c r="D335" s="3"/>
    </row>
    <row r="336" ht="12.75" customHeight="1">
      <c r="D336" s="3"/>
    </row>
    <row r="337" ht="12.75" customHeight="1">
      <c r="D337" s="3"/>
    </row>
    <row r="338" ht="12.75" customHeight="1">
      <c r="D338" s="3"/>
    </row>
    <row r="339" ht="12.75" customHeight="1">
      <c r="D339" s="3"/>
    </row>
    <row r="340" ht="12.75" customHeight="1">
      <c r="D340" s="3"/>
    </row>
    <row r="341" ht="12.75" customHeight="1">
      <c r="D341" s="3"/>
    </row>
    <row r="342" ht="12.75" customHeight="1">
      <c r="D342" s="3"/>
    </row>
    <row r="343" ht="12.75" customHeight="1">
      <c r="D343" s="3"/>
    </row>
    <row r="344" ht="12.75" customHeight="1">
      <c r="D344" s="3"/>
    </row>
    <row r="345" ht="12.75" customHeight="1">
      <c r="D345" s="3"/>
    </row>
    <row r="346" ht="12.75" customHeight="1">
      <c r="D346" s="3"/>
    </row>
    <row r="347" ht="12.75" customHeight="1">
      <c r="D347" s="3"/>
    </row>
    <row r="348" ht="12.75" customHeight="1">
      <c r="D348" s="3"/>
    </row>
    <row r="349" ht="12.75" customHeight="1">
      <c r="D349" s="3"/>
    </row>
    <row r="350" ht="12.75" customHeight="1">
      <c r="D350" s="3"/>
    </row>
    <row r="351" ht="12.75" customHeight="1">
      <c r="D351" s="3"/>
    </row>
    <row r="352" ht="12.75" customHeight="1">
      <c r="D352" s="3"/>
    </row>
    <row r="353" ht="12.75" customHeight="1">
      <c r="D353" s="3"/>
    </row>
    <row r="354" ht="12.75" customHeight="1">
      <c r="D354" s="3"/>
    </row>
    <row r="355" ht="12.75" customHeight="1">
      <c r="D355" s="3"/>
    </row>
    <row r="356" ht="12.75" customHeight="1">
      <c r="D356" s="3"/>
    </row>
    <row r="357" ht="12.75" customHeight="1">
      <c r="D357" s="3"/>
    </row>
    <row r="358" ht="12.75" customHeight="1">
      <c r="D358" s="3"/>
    </row>
    <row r="359" ht="12.75" customHeight="1">
      <c r="D359" s="3"/>
    </row>
    <row r="360" ht="12.75" customHeight="1">
      <c r="D360" s="3"/>
    </row>
    <row r="361" ht="12.75" customHeight="1">
      <c r="D361" s="3"/>
    </row>
    <row r="362" ht="12.75" customHeight="1">
      <c r="D362" s="3"/>
    </row>
    <row r="363" ht="12.75" customHeight="1">
      <c r="D363" s="3"/>
    </row>
    <row r="364" ht="12.75" customHeight="1">
      <c r="D364" s="3"/>
    </row>
    <row r="365" ht="12.75" customHeight="1">
      <c r="D365" s="3"/>
    </row>
    <row r="366" ht="12.75" customHeight="1">
      <c r="D366" s="3"/>
    </row>
    <row r="367" ht="12.75" customHeight="1">
      <c r="D367" s="3"/>
    </row>
    <row r="368" ht="12.75" customHeight="1">
      <c r="D368" s="3"/>
    </row>
    <row r="369" ht="12.75" customHeight="1">
      <c r="D369" s="3"/>
    </row>
    <row r="370" ht="12.75" customHeight="1">
      <c r="D370" s="3"/>
    </row>
    <row r="371" ht="12.75" customHeight="1">
      <c r="D371" s="3"/>
    </row>
    <row r="372" ht="12.75" customHeight="1">
      <c r="D372" s="3"/>
    </row>
    <row r="373" ht="12.75" customHeight="1">
      <c r="D373" s="3"/>
    </row>
    <row r="374" ht="12.75" customHeight="1">
      <c r="D374" s="3"/>
    </row>
    <row r="375" ht="12.75" customHeight="1">
      <c r="D375" s="3"/>
    </row>
    <row r="376" ht="12.75" customHeight="1">
      <c r="D376" s="3"/>
    </row>
    <row r="377" ht="12.75" customHeight="1">
      <c r="D377" s="3"/>
    </row>
    <row r="378" ht="12.75" customHeight="1">
      <c r="D378" s="3"/>
    </row>
    <row r="379" ht="12.75" customHeight="1">
      <c r="D379" s="3"/>
    </row>
    <row r="380" ht="12.75" customHeight="1">
      <c r="D380" s="3"/>
    </row>
    <row r="381" ht="12.75" customHeight="1">
      <c r="D381" s="3"/>
    </row>
    <row r="382" ht="12.75" customHeight="1">
      <c r="D382" s="3"/>
    </row>
    <row r="383" ht="12.75" customHeight="1">
      <c r="D383" s="3"/>
    </row>
    <row r="384" ht="12.75" customHeight="1">
      <c r="D384" s="3"/>
    </row>
    <row r="385" ht="12.75" customHeight="1">
      <c r="D385" s="3"/>
    </row>
    <row r="386" ht="12.75" customHeight="1">
      <c r="D386" s="3"/>
    </row>
    <row r="387" ht="12.75" customHeight="1">
      <c r="D387" s="3"/>
    </row>
    <row r="388" ht="12.75" customHeight="1">
      <c r="D388" s="3"/>
    </row>
    <row r="389" ht="12.75" customHeight="1">
      <c r="D389" s="3"/>
    </row>
    <row r="390" ht="12.75" customHeight="1">
      <c r="D390" s="3"/>
    </row>
    <row r="391" ht="12.75" customHeight="1">
      <c r="D391" s="3"/>
    </row>
    <row r="392" ht="12.75" customHeight="1">
      <c r="D392" s="3"/>
    </row>
    <row r="393" ht="12.75" customHeight="1">
      <c r="D393" s="3"/>
    </row>
    <row r="394" ht="12.75" customHeight="1">
      <c r="D394" s="3"/>
    </row>
    <row r="395" ht="12.75" customHeight="1">
      <c r="D395" s="3"/>
    </row>
    <row r="396" ht="12.75" customHeight="1">
      <c r="D396" s="3"/>
    </row>
    <row r="397" ht="12.75" customHeight="1">
      <c r="D397" s="3"/>
    </row>
    <row r="398" ht="12.75" customHeight="1">
      <c r="D398" s="3"/>
    </row>
    <row r="399" ht="12.75" customHeight="1">
      <c r="D399" s="3"/>
    </row>
    <row r="400" ht="12.75" customHeight="1">
      <c r="D400" s="3"/>
    </row>
    <row r="401" ht="12.75" customHeight="1">
      <c r="D401" s="3"/>
    </row>
    <row r="402" ht="12.75" customHeight="1">
      <c r="D402" s="3"/>
    </row>
    <row r="403" ht="12.75" customHeight="1">
      <c r="D403" s="3"/>
    </row>
    <row r="404" ht="12.75" customHeight="1">
      <c r="D404" s="3"/>
    </row>
    <row r="405" ht="12.75" customHeight="1">
      <c r="D405" s="3"/>
    </row>
    <row r="406" ht="12.75" customHeight="1">
      <c r="D406" s="3"/>
    </row>
    <row r="407" ht="12.75" customHeight="1">
      <c r="D407" s="3"/>
    </row>
    <row r="408" ht="12.75" customHeight="1">
      <c r="D408" s="3"/>
    </row>
    <row r="409" ht="12.75" customHeight="1">
      <c r="D409" s="3"/>
    </row>
    <row r="410" ht="12.75" customHeight="1">
      <c r="D410" s="3"/>
    </row>
    <row r="411" ht="12.75" customHeight="1">
      <c r="D411" s="3"/>
    </row>
    <row r="412" ht="12.75" customHeight="1">
      <c r="D412" s="3"/>
    </row>
    <row r="413" ht="12.75" customHeight="1">
      <c r="D413" s="3"/>
    </row>
    <row r="414" ht="12.75" customHeight="1">
      <c r="D414" s="3"/>
    </row>
    <row r="415" ht="12.75" customHeight="1">
      <c r="D415" s="3"/>
    </row>
    <row r="416" ht="12.75" customHeight="1">
      <c r="D416" s="3"/>
    </row>
    <row r="417" ht="12.75" customHeight="1">
      <c r="D417" s="3"/>
    </row>
    <row r="418" ht="12.75" customHeight="1">
      <c r="D418" s="3"/>
    </row>
    <row r="419" ht="12.75" customHeight="1">
      <c r="D419" s="3"/>
    </row>
    <row r="420" ht="12.75" customHeight="1">
      <c r="D420" s="3"/>
    </row>
    <row r="421" ht="12.75" customHeight="1">
      <c r="D421" s="3"/>
    </row>
    <row r="422" ht="12.75" customHeight="1">
      <c r="D422" s="3"/>
    </row>
    <row r="423" ht="12.75" customHeight="1">
      <c r="D423" s="3"/>
    </row>
    <row r="424" ht="12.75" customHeight="1">
      <c r="D424" s="3"/>
    </row>
    <row r="425" ht="12.75" customHeight="1">
      <c r="D425" s="3"/>
    </row>
    <row r="426" ht="12.75" customHeight="1">
      <c r="D426" s="3"/>
    </row>
    <row r="427" ht="12.75" customHeight="1">
      <c r="D427" s="3"/>
    </row>
    <row r="428" ht="12.75" customHeight="1">
      <c r="D428" s="3"/>
    </row>
    <row r="429" ht="12.75" customHeight="1">
      <c r="D429" s="3"/>
    </row>
    <row r="430" ht="12.75" customHeight="1">
      <c r="D430" s="3"/>
    </row>
    <row r="431" ht="12.75" customHeight="1">
      <c r="D431" s="3"/>
    </row>
    <row r="432" ht="12.75" customHeight="1">
      <c r="D432" s="3"/>
    </row>
    <row r="433" ht="12.75" customHeight="1">
      <c r="D433" s="3"/>
    </row>
    <row r="434" ht="12.75" customHeight="1">
      <c r="D434" s="3"/>
    </row>
    <row r="435" ht="12.75" customHeight="1">
      <c r="D435" s="3"/>
    </row>
    <row r="436" ht="12.75" customHeight="1">
      <c r="D436" s="3"/>
    </row>
    <row r="437" ht="12.75" customHeight="1">
      <c r="D437" s="3"/>
    </row>
    <row r="438" ht="12.75" customHeight="1">
      <c r="D438" s="3"/>
    </row>
    <row r="439" ht="12.75" customHeight="1">
      <c r="D439" s="3"/>
    </row>
    <row r="440" ht="12.75" customHeight="1">
      <c r="D440" s="3"/>
    </row>
    <row r="441" ht="12.75" customHeight="1">
      <c r="D441" s="3"/>
    </row>
    <row r="442" ht="12.75" customHeight="1">
      <c r="D442" s="3"/>
    </row>
    <row r="443" ht="12.75" customHeight="1">
      <c r="D443" s="3"/>
    </row>
    <row r="444" ht="12.75" customHeight="1">
      <c r="D444" s="3"/>
    </row>
    <row r="445" ht="12.75" customHeight="1">
      <c r="D445" s="3"/>
    </row>
    <row r="446" ht="12.75" customHeight="1">
      <c r="D446" s="3"/>
    </row>
    <row r="447" ht="12.75" customHeight="1">
      <c r="D447" s="3"/>
    </row>
    <row r="448" ht="12.75" customHeight="1">
      <c r="D448" s="3"/>
    </row>
    <row r="449" ht="12.75" customHeight="1">
      <c r="D449" s="3"/>
    </row>
    <row r="450" ht="12.75" customHeight="1">
      <c r="D450" s="3"/>
    </row>
    <row r="451" ht="12.75" customHeight="1">
      <c r="D451" s="3"/>
    </row>
    <row r="452" ht="12.75" customHeight="1">
      <c r="D452" s="3"/>
    </row>
    <row r="453" ht="12.75" customHeight="1">
      <c r="D453" s="3"/>
    </row>
    <row r="454" ht="12.75" customHeight="1">
      <c r="D454" s="3"/>
    </row>
    <row r="455" ht="12.75" customHeight="1">
      <c r="D455" s="3"/>
    </row>
    <row r="456" ht="12.75" customHeight="1">
      <c r="D456" s="3"/>
    </row>
    <row r="457" ht="12.75" customHeight="1">
      <c r="D457" s="3"/>
    </row>
    <row r="458" ht="12.75" customHeight="1">
      <c r="D458" s="3"/>
    </row>
    <row r="459" ht="12.75" customHeight="1">
      <c r="D459" s="3"/>
    </row>
    <row r="460" ht="12.75" customHeight="1">
      <c r="D460" s="3"/>
    </row>
    <row r="461" ht="12.75" customHeight="1">
      <c r="D461" s="3"/>
    </row>
    <row r="462" ht="12.75" customHeight="1">
      <c r="D462" s="3"/>
    </row>
    <row r="463" ht="12.75" customHeight="1">
      <c r="D463" s="3"/>
    </row>
    <row r="464" ht="12.75" customHeight="1">
      <c r="D464" s="3"/>
    </row>
    <row r="465" ht="12.75" customHeight="1">
      <c r="D465" s="3"/>
    </row>
    <row r="466" ht="12.75" customHeight="1">
      <c r="D466" s="3"/>
    </row>
    <row r="467" ht="12.75" customHeight="1">
      <c r="D467" s="3"/>
    </row>
    <row r="468" ht="12.75" customHeight="1">
      <c r="D468" s="3"/>
    </row>
    <row r="469" ht="12.75" customHeight="1">
      <c r="D469" s="3"/>
    </row>
    <row r="470" ht="12.75" customHeight="1">
      <c r="D470" s="3"/>
    </row>
    <row r="471" ht="12.75" customHeight="1">
      <c r="D471" s="3"/>
    </row>
    <row r="472" ht="12.75" customHeight="1">
      <c r="D472" s="3"/>
    </row>
    <row r="473" ht="12.75" customHeight="1">
      <c r="D473" s="3"/>
    </row>
    <row r="474" ht="12.75" customHeight="1">
      <c r="D474" s="3"/>
    </row>
    <row r="475" ht="12.75" customHeight="1">
      <c r="D475" s="3"/>
    </row>
    <row r="476" ht="12.75" customHeight="1">
      <c r="D476" s="3"/>
    </row>
    <row r="477" ht="12.75" customHeight="1">
      <c r="D477" s="3"/>
    </row>
    <row r="478" ht="12.75" customHeight="1">
      <c r="D478" s="3"/>
    </row>
    <row r="479" ht="12.75" customHeight="1">
      <c r="D479" s="3"/>
    </row>
    <row r="480" ht="12.75" customHeight="1">
      <c r="D480" s="3"/>
    </row>
    <row r="481" ht="12.75" customHeight="1">
      <c r="D481" s="3"/>
    </row>
    <row r="482" ht="12.75" customHeight="1">
      <c r="D482" s="3"/>
    </row>
    <row r="483" ht="12.75" customHeight="1">
      <c r="D483" s="3"/>
    </row>
    <row r="484" ht="12.75" customHeight="1">
      <c r="D484" s="3"/>
    </row>
    <row r="485" ht="12.75" customHeight="1">
      <c r="D485" s="3"/>
    </row>
    <row r="486" ht="12.75" customHeight="1">
      <c r="D486" s="3"/>
    </row>
    <row r="487" ht="12.75" customHeight="1">
      <c r="D487" s="3"/>
    </row>
    <row r="488" ht="12.75" customHeight="1">
      <c r="D488" s="3"/>
    </row>
    <row r="489" ht="12.75" customHeight="1">
      <c r="D489" s="3"/>
    </row>
    <row r="490" ht="12.75" customHeight="1">
      <c r="D490" s="3"/>
    </row>
    <row r="491" ht="12.75" customHeight="1">
      <c r="D491" s="3"/>
    </row>
    <row r="492" ht="12.75" customHeight="1">
      <c r="D492" s="3"/>
    </row>
    <row r="493" ht="12.75" customHeight="1">
      <c r="D493" s="3"/>
    </row>
    <row r="494" ht="12.75" customHeight="1">
      <c r="D494" s="3"/>
    </row>
    <row r="495" ht="12.75" customHeight="1">
      <c r="D495" s="3"/>
    </row>
    <row r="496" ht="12.75" customHeight="1">
      <c r="D496" s="3"/>
    </row>
    <row r="497" ht="12.75" customHeight="1">
      <c r="D497" s="3"/>
    </row>
    <row r="498" ht="12.75" customHeight="1">
      <c r="D498" s="3"/>
    </row>
    <row r="499" ht="12.75" customHeight="1">
      <c r="D499" s="3"/>
    </row>
    <row r="500" ht="12.75" customHeight="1">
      <c r="D500" s="3"/>
    </row>
    <row r="501" ht="12.75" customHeight="1">
      <c r="D501" s="3"/>
    </row>
    <row r="502" ht="12.75" customHeight="1">
      <c r="D502" s="3"/>
    </row>
    <row r="503" ht="12.75" customHeight="1">
      <c r="D503" s="3"/>
    </row>
    <row r="504" ht="12.75" customHeight="1">
      <c r="D504" s="3"/>
    </row>
    <row r="505" ht="12.75" customHeight="1">
      <c r="D505" s="3"/>
    </row>
    <row r="506" ht="12.75" customHeight="1">
      <c r="D506" s="3"/>
    </row>
    <row r="507" ht="12.75" customHeight="1">
      <c r="D507" s="3"/>
    </row>
    <row r="508" ht="12.75" customHeight="1">
      <c r="D508" s="3"/>
    </row>
    <row r="509" ht="12.75" customHeight="1">
      <c r="D509" s="3"/>
    </row>
    <row r="510" ht="12.75" customHeight="1">
      <c r="D510" s="3"/>
    </row>
    <row r="511" ht="12.75" customHeight="1">
      <c r="D511" s="3"/>
    </row>
    <row r="512" ht="12.75" customHeight="1">
      <c r="D512" s="3"/>
    </row>
    <row r="513" ht="12.75" customHeight="1">
      <c r="D513" s="3"/>
    </row>
    <row r="514" ht="12.75" customHeight="1">
      <c r="D514" s="3"/>
    </row>
    <row r="515" ht="12.75" customHeight="1">
      <c r="D515" s="3"/>
    </row>
    <row r="516" ht="12.75" customHeight="1">
      <c r="D516" s="3"/>
    </row>
    <row r="517" ht="12.75" customHeight="1">
      <c r="D517" s="3"/>
    </row>
    <row r="518" ht="12.75" customHeight="1">
      <c r="D518" s="3"/>
    </row>
    <row r="519" ht="12.75" customHeight="1">
      <c r="D519" s="3"/>
    </row>
    <row r="520" ht="12.75" customHeight="1">
      <c r="D520" s="3"/>
    </row>
    <row r="521" ht="12.75" customHeight="1">
      <c r="D521" s="3"/>
    </row>
    <row r="522" ht="12.75" customHeight="1">
      <c r="D522" s="3"/>
    </row>
    <row r="523" ht="12.75" customHeight="1">
      <c r="D523" s="3"/>
    </row>
    <row r="524" ht="12.75" customHeight="1">
      <c r="D524" s="3"/>
    </row>
    <row r="525" ht="12.75" customHeight="1">
      <c r="D525" s="3"/>
    </row>
    <row r="526" ht="12.75" customHeight="1">
      <c r="D526" s="3"/>
    </row>
    <row r="527" ht="12.75" customHeight="1">
      <c r="D527" s="3"/>
    </row>
    <row r="528" ht="12.75" customHeight="1">
      <c r="D528" s="3"/>
    </row>
    <row r="529" ht="12.75" customHeight="1">
      <c r="D529" s="3"/>
    </row>
    <row r="530" ht="12.75" customHeight="1">
      <c r="D530" s="3"/>
    </row>
    <row r="531" ht="12.75" customHeight="1">
      <c r="D531" s="3"/>
    </row>
    <row r="532" ht="12.75" customHeight="1">
      <c r="D532" s="3"/>
    </row>
    <row r="533" ht="12.75" customHeight="1">
      <c r="D533" s="3"/>
    </row>
    <row r="534" ht="12.75" customHeight="1">
      <c r="D534" s="3"/>
    </row>
    <row r="535" ht="12.75" customHeight="1">
      <c r="D535" s="3"/>
    </row>
    <row r="536" ht="12.75" customHeight="1">
      <c r="D536" s="3"/>
    </row>
    <row r="537" ht="12.75" customHeight="1">
      <c r="D537" s="3"/>
    </row>
    <row r="538" ht="12.75" customHeight="1">
      <c r="D538" s="3"/>
    </row>
    <row r="539" ht="12.75" customHeight="1">
      <c r="D539" s="3"/>
    </row>
    <row r="540" ht="12.75" customHeight="1">
      <c r="D540" s="3"/>
    </row>
    <row r="541" ht="12.75" customHeight="1">
      <c r="D541" s="3"/>
    </row>
    <row r="542" ht="12.75" customHeight="1">
      <c r="D542" s="3"/>
    </row>
    <row r="543" ht="12.75" customHeight="1">
      <c r="D543" s="3"/>
    </row>
    <row r="544" ht="12.75" customHeight="1">
      <c r="D544" s="3"/>
    </row>
    <row r="545" ht="12.75" customHeight="1">
      <c r="D545" s="3"/>
    </row>
    <row r="546" ht="12.75" customHeight="1">
      <c r="D546" s="3"/>
    </row>
    <row r="547" ht="12.75" customHeight="1">
      <c r="D547" s="3"/>
    </row>
    <row r="548" ht="12.75" customHeight="1">
      <c r="D548" s="3"/>
    </row>
    <row r="549" ht="12.75" customHeight="1">
      <c r="D549" s="3"/>
    </row>
    <row r="550" ht="12.75" customHeight="1">
      <c r="D550" s="3"/>
    </row>
    <row r="551" ht="12.75" customHeight="1">
      <c r="D551" s="3"/>
    </row>
    <row r="552" ht="12.75" customHeight="1">
      <c r="D552" s="3"/>
    </row>
    <row r="553" ht="12.75" customHeight="1">
      <c r="D553" s="3"/>
    </row>
    <row r="554" ht="12.75" customHeight="1">
      <c r="D554" s="3"/>
    </row>
    <row r="555" ht="12.75" customHeight="1">
      <c r="D555" s="3"/>
    </row>
    <row r="556" ht="12.75" customHeight="1">
      <c r="D556" s="3"/>
    </row>
    <row r="557" ht="12.75" customHeight="1">
      <c r="D557" s="3"/>
    </row>
    <row r="558" ht="12.75" customHeight="1">
      <c r="D558" s="3"/>
    </row>
    <row r="559" ht="12.75" customHeight="1">
      <c r="D559" s="3"/>
    </row>
    <row r="560" ht="12.75" customHeight="1">
      <c r="D560" s="3"/>
    </row>
    <row r="561" ht="12.75" customHeight="1">
      <c r="D561" s="3"/>
    </row>
    <row r="562" ht="12.75" customHeight="1">
      <c r="D562" s="3"/>
    </row>
    <row r="563" ht="12.75" customHeight="1">
      <c r="D563" s="3"/>
    </row>
    <row r="564" ht="12.75" customHeight="1">
      <c r="D564" s="3"/>
    </row>
    <row r="565" ht="12.75" customHeight="1">
      <c r="D565" s="3"/>
    </row>
    <row r="566" ht="12.75" customHeight="1">
      <c r="D566" s="3"/>
    </row>
    <row r="567" ht="12.75" customHeight="1">
      <c r="D567" s="3"/>
    </row>
    <row r="568" ht="12.75" customHeight="1">
      <c r="D568" s="3"/>
    </row>
    <row r="569" ht="12.75" customHeight="1">
      <c r="D569" s="3"/>
    </row>
    <row r="570" ht="12.75" customHeight="1">
      <c r="D570" s="3"/>
    </row>
    <row r="571" ht="12.75" customHeight="1">
      <c r="D571" s="3"/>
    </row>
    <row r="572" ht="12.75" customHeight="1">
      <c r="D572" s="3"/>
    </row>
    <row r="573" ht="12.75" customHeight="1">
      <c r="D573" s="3"/>
    </row>
    <row r="574" ht="12.75" customHeight="1">
      <c r="D574" s="3"/>
    </row>
    <row r="575" ht="12.75" customHeight="1">
      <c r="D575" s="3"/>
    </row>
    <row r="576" ht="12.75" customHeight="1">
      <c r="D576" s="3"/>
    </row>
    <row r="577" ht="12.75" customHeight="1">
      <c r="D577" s="3"/>
    </row>
    <row r="578" ht="12.75" customHeight="1">
      <c r="D578" s="3"/>
    </row>
    <row r="579" ht="12.75" customHeight="1">
      <c r="D579" s="3"/>
    </row>
    <row r="580" ht="12.75" customHeight="1">
      <c r="D580" s="3"/>
    </row>
    <row r="581" ht="12.75" customHeight="1">
      <c r="D581" s="3"/>
    </row>
    <row r="582" ht="12.75" customHeight="1">
      <c r="D582" s="3"/>
    </row>
    <row r="583" ht="12.75" customHeight="1">
      <c r="D583" s="3"/>
    </row>
    <row r="584" ht="12.75" customHeight="1">
      <c r="D584" s="3"/>
    </row>
    <row r="585" ht="12.75" customHeight="1">
      <c r="D585" s="3"/>
    </row>
    <row r="586" ht="12.75" customHeight="1">
      <c r="D586" s="3"/>
    </row>
    <row r="587" ht="12.75" customHeight="1">
      <c r="D587" s="3"/>
    </row>
    <row r="588" ht="12.75" customHeight="1">
      <c r="D588" s="3"/>
    </row>
    <row r="589" ht="12.75" customHeight="1">
      <c r="D589" s="3"/>
    </row>
    <row r="590" ht="12.75" customHeight="1">
      <c r="D590" s="3"/>
    </row>
    <row r="591" ht="12.75" customHeight="1">
      <c r="D591" s="3"/>
    </row>
    <row r="592" ht="12.75" customHeight="1">
      <c r="D592" s="3"/>
    </row>
    <row r="593" ht="12.75" customHeight="1">
      <c r="D593" s="3"/>
    </row>
    <row r="594" ht="12.75" customHeight="1">
      <c r="D594" s="3"/>
    </row>
    <row r="595" ht="12.75" customHeight="1">
      <c r="D595" s="3"/>
    </row>
    <row r="596" ht="12.75" customHeight="1">
      <c r="D596" s="3"/>
    </row>
    <row r="597" ht="12.75" customHeight="1">
      <c r="D597" s="3"/>
    </row>
    <row r="598" ht="12.75" customHeight="1">
      <c r="D598" s="3"/>
    </row>
    <row r="599" ht="12.75" customHeight="1">
      <c r="D599" s="3"/>
    </row>
    <row r="600" ht="12.75" customHeight="1">
      <c r="D600" s="3"/>
    </row>
    <row r="601" ht="12.75" customHeight="1">
      <c r="D601" s="3"/>
    </row>
    <row r="602" ht="12.75" customHeight="1">
      <c r="D602" s="3"/>
    </row>
    <row r="603" ht="12.75" customHeight="1">
      <c r="D603" s="3"/>
    </row>
    <row r="604" ht="12.75" customHeight="1">
      <c r="D604" s="3"/>
    </row>
    <row r="605" ht="12.75" customHeight="1">
      <c r="D605" s="3"/>
    </row>
    <row r="606" ht="12.75" customHeight="1">
      <c r="D606" s="3"/>
    </row>
    <row r="607" ht="12.75" customHeight="1">
      <c r="D607" s="3"/>
    </row>
    <row r="608" ht="12.75" customHeight="1">
      <c r="D608" s="3"/>
    </row>
    <row r="609" ht="12.75" customHeight="1">
      <c r="D609" s="3"/>
    </row>
    <row r="610" ht="12.75" customHeight="1">
      <c r="D610" s="3"/>
    </row>
    <row r="611" ht="12.75" customHeight="1">
      <c r="D611" s="3"/>
    </row>
    <row r="612" ht="12.75" customHeight="1">
      <c r="D612" s="3"/>
    </row>
    <row r="613" ht="12.75" customHeight="1">
      <c r="D613" s="3"/>
    </row>
    <row r="614" ht="12.75" customHeight="1">
      <c r="D614" s="3"/>
    </row>
    <row r="615" ht="12.75" customHeight="1">
      <c r="D615" s="3"/>
    </row>
    <row r="616" ht="12.75" customHeight="1">
      <c r="D616" s="3"/>
    </row>
    <row r="617" ht="12.75" customHeight="1">
      <c r="D617" s="3"/>
    </row>
    <row r="618" ht="12.75" customHeight="1">
      <c r="D618" s="3"/>
    </row>
    <row r="619" ht="12.75" customHeight="1">
      <c r="D619" s="3"/>
    </row>
    <row r="620" ht="12.75" customHeight="1">
      <c r="D620" s="3"/>
    </row>
    <row r="621" ht="12.75" customHeight="1">
      <c r="D621" s="3"/>
    </row>
    <row r="622" ht="12.75" customHeight="1">
      <c r="D622" s="3"/>
    </row>
    <row r="623" ht="12.75" customHeight="1">
      <c r="D623" s="3"/>
    </row>
    <row r="624" ht="12.75" customHeight="1">
      <c r="D624" s="3"/>
    </row>
    <row r="625" ht="12.75" customHeight="1">
      <c r="D625" s="3"/>
    </row>
    <row r="626" ht="12.75" customHeight="1">
      <c r="D626" s="3"/>
    </row>
    <row r="627" ht="12.75" customHeight="1">
      <c r="D627" s="3"/>
    </row>
    <row r="628" ht="12.75" customHeight="1">
      <c r="D628" s="3"/>
    </row>
    <row r="629" ht="12.75" customHeight="1">
      <c r="D629" s="3"/>
    </row>
    <row r="630" ht="12.75" customHeight="1">
      <c r="D630" s="3"/>
    </row>
    <row r="631" ht="12.75" customHeight="1">
      <c r="D631" s="3"/>
    </row>
    <row r="632" ht="12.75" customHeight="1">
      <c r="D632" s="3"/>
    </row>
    <row r="633" ht="12.75" customHeight="1">
      <c r="D633" s="3"/>
    </row>
    <row r="634" ht="12.75" customHeight="1">
      <c r="D634" s="3"/>
    </row>
    <row r="635" ht="12.75" customHeight="1">
      <c r="D635" s="3"/>
    </row>
    <row r="636" ht="12.75" customHeight="1">
      <c r="D636" s="3"/>
    </row>
    <row r="637" ht="12.75" customHeight="1">
      <c r="D637" s="3"/>
    </row>
    <row r="638" ht="12.75" customHeight="1">
      <c r="D638" s="3"/>
    </row>
    <row r="639" ht="12.75" customHeight="1">
      <c r="D639" s="3"/>
    </row>
    <row r="640" ht="12.75" customHeight="1">
      <c r="D640" s="3"/>
    </row>
    <row r="641" ht="12.75" customHeight="1">
      <c r="D641" s="3"/>
    </row>
    <row r="642" ht="12.75" customHeight="1">
      <c r="D642" s="3"/>
    </row>
    <row r="643" ht="12.75" customHeight="1">
      <c r="D643" s="3"/>
    </row>
    <row r="644" ht="12.75" customHeight="1">
      <c r="D644" s="3"/>
    </row>
    <row r="645" ht="12.75" customHeight="1">
      <c r="D645" s="3"/>
    </row>
    <row r="646" ht="12.75" customHeight="1">
      <c r="D646" s="3"/>
    </row>
    <row r="647" ht="12.75" customHeight="1">
      <c r="D647" s="3"/>
    </row>
    <row r="648" ht="12.75" customHeight="1">
      <c r="D648" s="3"/>
    </row>
    <row r="649" ht="12.75" customHeight="1">
      <c r="D649" s="3"/>
    </row>
    <row r="650" ht="12.75" customHeight="1">
      <c r="D650" s="3"/>
    </row>
    <row r="651" ht="12.75" customHeight="1">
      <c r="D651" s="3"/>
    </row>
    <row r="652" ht="12.75" customHeight="1">
      <c r="D652" s="3"/>
    </row>
    <row r="653" ht="12.75" customHeight="1">
      <c r="D653" s="3"/>
    </row>
    <row r="654" ht="12.75" customHeight="1">
      <c r="D654" s="3"/>
    </row>
    <row r="655" ht="12.75" customHeight="1">
      <c r="D655" s="3"/>
    </row>
    <row r="656" ht="12.75" customHeight="1">
      <c r="D656" s="3"/>
    </row>
    <row r="657" ht="12.75" customHeight="1">
      <c r="D657" s="3"/>
    </row>
    <row r="658" ht="12.75" customHeight="1">
      <c r="D658" s="3"/>
    </row>
    <row r="659" ht="12.75" customHeight="1">
      <c r="D659" s="3"/>
    </row>
    <row r="660" ht="12.75" customHeight="1">
      <c r="D660" s="3"/>
    </row>
    <row r="661" ht="12.75" customHeight="1">
      <c r="D661" s="3"/>
    </row>
    <row r="662" ht="12.75" customHeight="1">
      <c r="D662" s="3"/>
    </row>
    <row r="663" ht="12.75" customHeight="1">
      <c r="D663" s="3"/>
    </row>
    <row r="664" ht="12.75" customHeight="1">
      <c r="D664" s="3"/>
    </row>
    <row r="665" ht="12.75" customHeight="1">
      <c r="D665" s="3"/>
    </row>
    <row r="666" ht="12.75" customHeight="1">
      <c r="D666" s="3"/>
    </row>
    <row r="667" ht="12.75" customHeight="1">
      <c r="D667" s="3"/>
    </row>
    <row r="668" ht="12.75" customHeight="1">
      <c r="D668" s="3"/>
    </row>
    <row r="669" ht="12.75" customHeight="1">
      <c r="D669" s="3"/>
    </row>
    <row r="670" ht="12.75" customHeight="1">
      <c r="D670" s="3"/>
    </row>
    <row r="671" ht="12.75" customHeight="1">
      <c r="D671" s="3"/>
    </row>
    <row r="672" ht="12.75" customHeight="1">
      <c r="D672" s="3"/>
    </row>
    <row r="673" ht="12.75" customHeight="1">
      <c r="D673" s="3"/>
    </row>
    <row r="674" ht="12.75" customHeight="1">
      <c r="D674" s="3"/>
    </row>
    <row r="675" ht="12.75" customHeight="1">
      <c r="D675" s="3"/>
    </row>
    <row r="676" ht="12.75" customHeight="1">
      <c r="D676" s="3"/>
    </row>
    <row r="677" ht="12.75" customHeight="1">
      <c r="D677" s="3"/>
    </row>
    <row r="678" ht="12.75" customHeight="1">
      <c r="D678" s="3"/>
    </row>
    <row r="679" ht="12.75" customHeight="1">
      <c r="D679" s="3"/>
    </row>
    <row r="680" ht="12.75" customHeight="1">
      <c r="D680" s="3"/>
    </row>
    <row r="681" ht="12.75" customHeight="1">
      <c r="D681" s="3"/>
    </row>
    <row r="682" ht="12.75" customHeight="1">
      <c r="D682" s="3"/>
    </row>
    <row r="683" ht="12.75" customHeight="1">
      <c r="D683" s="3"/>
    </row>
    <row r="684" ht="12.75" customHeight="1">
      <c r="D684" s="3"/>
    </row>
    <row r="685" ht="12.75" customHeight="1">
      <c r="D685" s="3"/>
    </row>
    <row r="686" ht="12.75" customHeight="1">
      <c r="D686" s="3"/>
    </row>
    <row r="687" ht="12.75" customHeight="1">
      <c r="D687" s="3"/>
    </row>
    <row r="688" ht="12.75" customHeight="1">
      <c r="D688" s="3"/>
    </row>
    <row r="689" ht="12.75" customHeight="1">
      <c r="D689" s="3"/>
    </row>
    <row r="690" ht="12.75" customHeight="1">
      <c r="D690" s="3"/>
    </row>
    <row r="691" ht="12.75" customHeight="1">
      <c r="D691" s="3"/>
    </row>
    <row r="692" ht="12.75" customHeight="1">
      <c r="D692" s="3"/>
    </row>
    <row r="693" ht="12.75" customHeight="1">
      <c r="D693" s="3"/>
    </row>
    <row r="694" ht="12.75" customHeight="1">
      <c r="D694" s="3"/>
    </row>
    <row r="695" ht="12.75" customHeight="1">
      <c r="D695" s="3"/>
    </row>
    <row r="696" ht="12.75" customHeight="1">
      <c r="D696" s="3"/>
    </row>
    <row r="697" ht="12.75" customHeight="1">
      <c r="D697" s="3"/>
    </row>
    <row r="698" ht="12.75" customHeight="1">
      <c r="D698" s="3"/>
    </row>
    <row r="699" ht="12.75" customHeight="1">
      <c r="D699" s="3"/>
    </row>
    <row r="700" ht="12.75" customHeight="1">
      <c r="D700" s="3"/>
    </row>
    <row r="701" ht="12.75" customHeight="1">
      <c r="D701" s="3"/>
    </row>
    <row r="702" ht="12.75" customHeight="1">
      <c r="D702" s="3"/>
    </row>
    <row r="703" ht="12.75" customHeight="1">
      <c r="D703" s="3"/>
    </row>
    <row r="704" ht="12.75" customHeight="1">
      <c r="D704" s="3"/>
    </row>
    <row r="705" ht="12.75" customHeight="1">
      <c r="D705" s="3"/>
    </row>
    <row r="706" ht="12.75" customHeight="1">
      <c r="D706" s="3"/>
    </row>
    <row r="707" ht="12.75" customHeight="1">
      <c r="D707" s="3"/>
    </row>
    <row r="708" ht="12.75" customHeight="1">
      <c r="D708" s="3"/>
    </row>
    <row r="709" ht="12.75" customHeight="1">
      <c r="D709" s="3"/>
    </row>
    <row r="710" ht="12.75" customHeight="1">
      <c r="D710" s="3"/>
    </row>
    <row r="711" ht="12.75" customHeight="1">
      <c r="D711" s="3"/>
    </row>
    <row r="712" ht="12.75" customHeight="1">
      <c r="D712" s="3"/>
    </row>
    <row r="713" ht="12.75" customHeight="1">
      <c r="D713" s="3"/>
    </row>
    <row r="714" ht="12.75" customHeight="1">
      <c r="D714" s="3"/>
    </row>
    <row r="715" ht="12.75" customHeight="1">
      <c r="D715" s="3"/>
    </row>
    <row r="716" ht="12.75" customHeight="1">
      <c r="D716" s="3"/>
    </row>
    <row r="717" ht="12.75" customHeight="1">
      <c r="D717" s="3"/>
    </row>
    <row r="718" ht="12.75" customHeight="1">
      <c r="D718" s="3"/>
    </row>
    <row r="719" ht="12.75" customHeight="1">
      <c r="D719" s="3"/>
    </row>
    <row r="720" ht="12.75" customHeight="1">
      <c r="D720" s="3"/>
    </row>
    <row r="721" ht="12.75" customHeight="1">
      <c r="D721" s="3"/>
    </row>
    <row r="722" ht="12.75" customHeight="1">
      <c r="D722" s="3"/>
    </row>
    <row r="723" ht="12.75" customHeight="1">
      <c r="D723" s="3"/>
    </row>
    <row r="724" ht="12.75" customHeight="1">
      <c r="D724" s="3"/>
    </row>
    <row r="725" ht="12.75" customHeight="1">
      <c r="D725" s="3"/>
    </row>
    <row r="726" ht="12.75" customHeight="1">
      <c r="D726" s="3"/>
    </row>
    <row r="727" ht="12.75" customHeight="1">
      <c r="D727" s="3"/>
    </row>
    <row r="728" ht="12.75" customHeight="1">
      <c r="D728" s="3"/>
    </row>
    <row r="729" ht="12.75" customHeight="1">
      <c r="D729" s="3"/>
    </row>
    <row r="730" ht="12.75" customHeight="1">
      <c r="D730" s="3"/>
    </row>
    <row r="731" ht="12.75" customHeight="1">
      <c r="D731" s="3"/>
    </row>
    <row r="732" ht="12.75" customHeight="1">
      <c r="D732" s="3"/>
    </row>
    <row r="733" ht="12.75" customHeight="1">
      <c r="D733" s="3"/>
    </row>
    <row r="734" ht="12.75" customHeight="1">
      <c r="D734" s="3"/>
    </row>
    <row r="735" ht="12.75" customHeight="1">
      <c r="D735" s="3"/>
    </row>
    <row r="736" ht="12.75" customHeight="1">
      <c r="D736" s="3"/>
    </row>
    <row r="737" ht="12.75" customHeight="1">
      <c r="D737" s="3"/>
    </row>
    <row r="738" ht="12.75" customHeight="1">
      <c r="D738" s="3"/>
    </row>
    <row r="739" ht="12.75" customHeight="1">
      <c r="D739" s="3"/>
    </row>
    <row r="740" ht="12.75" customHeight="1">
      <c r="D740" s="3"/>
    </row>
    <row r="741" ht="12.75" customHeight="1">
      <c r="D741" s="3"/>
    </row>
    <row r="742" ht="12.75" customHeight="1">
      <c r="D742" s="3"/>
    </row>
    <row r="743" ht="12.75" customHeight="1">
      <c r="D743" s="3"/>
    </row>
    <row r="744" ht="12.75" customHeight="1">
      <c r="D744" s="3"/>
    </row>
    <row r="745" ht="12.75" customHeight="1">
      <c r="D745" s="3"/>
    </row>
    <row r="746" ht="12.75" customHeight="1">
      <c r="D746" s="3"/>
    </row>
    <row r="747" ht="12.75" customHeight="1">
      <c r="D747" s="3"/>
    </row>
    <row r="748" ht="12.75" customHeight="1">
      <c r="D748" s="3"/>
    </row>
    <row r="749" ht="12.75" customHeight="1">
      <c r="D749" s="3"/>
    </row>
    <row r="750" ht="12.75" customHeight="1">
      <c r="D750" s="3"/>
    </row>
    <row r="751" ht="12.75" customHeight="1">
      <c r="D751" s="3"/>
    </row>
    <row r="752" ht="12.75" customHeight="1">
      <c r="D752" s="3"/>
    </row>
    <row r="753" ht="12.75" customHeight="1">
      <c r="D753" s="3"/>
    </row>
    <row r="754" ht="12.75" customHeight="1">
      <c r="D754" s="3"/>
    </row>
    <row r="755" ht="12.75" customHeight="1">
      <c r="D755" s="3"/>
    </row>
    <row r="756" ht="12.75" customHeight="1">
      <c r="D756" s="3"/>
    </row>
    <row r="757" ht="12.75" customHeight="1">
      <c r="D757" s="3"/>
    </row>
    <row r="758" ht="12.75" customHeight="1">
      <c r="D758" s="3"/>
    </row>
    <row r="759" ht="12.75" customHeight="1">
      <c r="D759" s="3"/>
    </row>
    <row r="760" ht="12.75" customHeight="1">
      <c r="D760" s="3"/>
    </row>
    <row r="761" ht="12.75" customHeight="1">
      <c r="D761" s="3"/>
    </row>
    <row r="762" ht="12.75" customHeight="1">
      <c r="D762" s="3"/>
    </row>
    <row r="763" ht="12.75" customHeight="1">
      <c r="D763" s="3"/>
    </row>
    <row r="764" ht="12.75" customHeight="1">
      <c r="D764" s="3"/>
    </row>
    <row r="765" ht="12.75" customHeight="1">
      <c r="D765" s="3"/>
    </row>
    <row r="766" ht="12.75" customHeight="1">
      <c r="D766" s="3"/>
    </row>
    <row r="767" ht="12.75" customHeight="1">
      <c r="D767" s="3"/>
    </row>
    <row r="768" ht="12.75" customHeight="1">
      <c r="D768" s="3"/>
    </row>
    <row r="769" ht="12.75" customHeight="1">
      <c r="D769" s="3"/>
    </row>
    <row r="770" ht="12.75" customHeight="1">
      <c r="D770" s="3"/>
    </row>
    <row r="771" ht="12.75" customHeight="1">
      <c r="D771" s="3"/>
    </row>
    <row r="772" ht="12.75" customHeight="1">
      <c r="D772" s="3"/>
    </row>
    <row r="773" ht="12.75" customHeight="1">
      <c r="D773" s="3"/>
    </row>
    <row r="774" ht="12.75" customHeight="1">
      <c r="D774" s="3"/>
    </row>
    <row r="775" ht="12.75" customHeight="1">
      <c r="D775" s="3"/>
    </row>
    <row r="776" ht="12.75" customHeight="1">
      <c r="D776" s="3"/>
    </row>
    <row r="777" ht="12.75" customHeight="1">
      <c r="D777" s="3"/>
    </row>
    <row r="778" ht="12.75" customHeight="1">
      <c r="D778" s="3"/>
    </row>
    <row r="779" ht="12.75" customHeight="1">
      <c r="D779" s="3"/>
    </row>
    <row r="780" ht="12.75" customHeight="1">
      <c r="D780" s="3"/>
    </row>
    <row r="781" ht="12.75" customHeight="1">
      <c r="D781" s="3"/>
    </row>
    <row r="782" ht="12.75" customHeight="1">
      <c r="D782" s="3"/>
    </row>
    <row r="783" ht="12.75" customHeight="1">
      <c r="D783" s="3"/>
    </row>
    <row r="784" ht="12.75" customHeight="1">
      <c r="D784" s="3"/>
    </row>
    <row r="785" ht="12.75" customHeight="1">
      <c r="D785" s="3"/>
    </row>
    <row r="786" ht="12.75" customHeight="1">
      <c r="D786" s="3"/>
    </row>
    <row r="787" ht="12.75" customHeight="1">
      <c r="D787" s="3"/>
    </row>
    <row r="788" ht="12.75" customHeight="1">
      <c r="D788" s="3"/>
    </row>
    <row r="789" ht="12.75" customHeight="1">
      <c r="D789" s="3"/>
    </row>
    <row r="790" ht="12.75" customHeight="1">
      <c r="D790" s="3"/>
    </row>
    <row r="791" ht="12.75" customHeight="1">
      <c r="D791" s="3"/>
    </row>
    <row r="792" ht="12.75" customHeight="1">
      <c r="D792" s="3"/>
    </row>
    <row r="793" ht="12.75" customHeight="1">
      <c r="D793" s="3"/>
    </row>
    <row r="794" ht="12.75" customHeight="1">
      <c r="D794" s="3"/>
    </row>
    <row r="795" ht="12.75" customHeight="1">
      <c r="D795" s="3"/>
    </row>
    <row r="796" ht="12.75" customHeight="1">
      <c r="D796" s="3"/>
    </row>
    <row r="797" ht="12.75" customHeight="1">
      <c r="D797" s="3"/>
    </row>
    <row r="798" ht="12.75" customHeight="1">
      <c r="D798" s="3"/>
    </row>
    <row r="799" ht="12.75" customHeight="1">
      <c r="D799" s="3"/>
    </row>
    <row r="800" ht="12.75" customHeight="1">
      <c r="D800" s="3"/>
    </row>
    <row r="801" ht="12.75" customHeight="1">
      <c r="D801" s="3"/>
    </row>
    <row r="802" ht="12.75" customHeight="1">
      <c r="D802" s="3"/>
    </row>
    <row r="803" ht="12.75" customHeight="1">
      <c r="D803" s="3"/>
    </row>
    <row r="804" ht="12.75" customHeight="1">
      <c r="D804" s="3"/>
    </row>
    <row r="805" ht="12.75" customHeight="1">
      <c r="D805" s="3"/>
    </row>
    <row r="806" ht="12.75" customHeight="1">
      <c r="D806" s="3"/>
    </row>
    <row r="807" ht="12.75" customHeight="1">
      <c r="D807" s="3"/>
    </row>
    <row r="808" ht="12.75" customHeight="1">
      <c r="D808" s="3"/>
    </row>
    <row r="809" ht="12.75" customHeight="1">
      <c r="D809" s="3"/>
    </row>
    <row r="810" ht="12.75" customHeight="1">
      <c r="D810" s="3"/>
    </row>
    <row r="811" ht="12.75" customHeight="1">
      <c r="D811" s="3"/>
    </row>
    <row r="812" ht="12.75" customHeight="1">
      <c r="D812" s="3"/>
    </row>
    <row r="813" ht="12.75" customHeight="1">
      <c r="D813" s="3"/>
    </row>
    <row r="814" ht="12.75" customHeight="1">
      <c r="D814" s="3"/>
    </row>
    <row r="815" ht="12.75" customHeight="1">
      <c r="D815" s="3"/>
    </row>
    <row r="816" ht="12.75" customHeight="1">
      <c r="D816" s="3"/>
    </row>
    <row r="817" ht="12.75" customHeight="1">
      <c r="D817" s="3"/>
    </row>
    <row r="818" ht="12.75" customHeight="1">
      <c r="D818" s="3"/>
    </row>
    <row r="819" ht="12.75" customHeight="1">
      <c r="D819" s="3"/>
    </row>
    <row r="820" ht="12.75" customHeight="1">
      <c r="D820" s="3"/>
    </row>
    <row r="821" ht="12.75" customHeight="1">
      <c r="D821" s="3"/>
    </row>
    <row r="822" ht="12.75" customHeight="1">
      <c r="D822" s="3"/>
    </row>
    <row r="823" ht="12.75" customHeight="1">
      <c r="D823" s="3"/>
    </row>
    <row r="824" ht="12.75" customHeight="1">
      <c r="D824" s="3"/>
    </row>
    <row r="825" ht="12.75" customHeight="1">
      <c r="D825" s="3"/>
    </row>
    <row r="826" ht="12.75" customHeight="1">
      <c r="D826" s="3"/>
    </row>
    <row r="827" ht="12.75" customHeight="1">
      <c r="D827" s="3"/>
    </row>
    <row r="828" ht="12.75" customHeight="1">
      <c r="D828" s="3"/>
    </row>
    <row r="829" ht="12.75" customHeight="1">
      <c r="D829" s="3"/>
    </row>
    <row r="830" ht="12.75" customHeight="1">
      <c r="D830" s="3"/>
    </row>
    <row r="831" ht="12.75" customHeight="1">
      <c r="D831" s="3"/>
    </row>
    <row r="832" ht="12.75" customHeight="1">
      <c r="D832" s="3"/>
    </row>
    <row r="833" ht="12.75" customHeight="1">
      <c r="D833" s="3"/>
    </row>
    <row r="834" ht="12.75" customHeight="1">
      <c r="D834" s="3"/>
    </row>
    <row r="835" ht="12.75" customHeight="1">
      <c r="D835" s="3"/>
    </row>
    <row r="836" ht="12.75" customHeight="1">
      <c r="D836" s="3"/>
    </row>
    <row r="837" ht="12.75" customHeight="1">
      <c r="D837" s="3"/>
    </row>
    <row r="838" ht="12.75" customHeight="1">
      <c r="D838" s="3"/>
    </row>
    <row r="839" ht="12.75" customHeight="1">
      <c r="D839" s="3"/>
    </row>
    <row r="840" ht="12.75" customHeight="1">
      <c r="D840" s="3"/>
    </row>
    <row r="841" ht="12.75" customHeight="1">
      <c r="D841" s="3"/>
    </row>
    <row r="842" ht="12.75" customHeight="1">
      <c r="D842" s="3"/>
    </row>
    <row r="843" ht="12.75" customHeight="1">
      <c r="D843" s="3"/>
    </row>
    <row r="844" ht="12.75" customHeight="1">
      <c r="D844" s="3"/>
    </row>
    <row r="845" ht="12.75" customHeight="1">
      <c r="D845" s="3"/>
    </row>
    <row r="846" ht="12.75" customHeight="1">
      <c r="D846" s="3"/>
    </row>
    <row r="847" ht="12.75" customHeight="1">
      <c r="D847" s="3"/>
    </row>
    <row r="848" ht="12.75" customHeight="1">
      <c r="D848" s="3"/>
    </row>
    <row r="849" ht="12.75" customHeight="1">
      <c r="D849" s="3"/>
    </row>
    <row r="850" ht="12.75" customHeight="1">
      <c r="D850" s="3"/>
    </row>
    <row r="851" ht="12.75" customHeight="1">
      <c r="D851" s="3"/>
    </row>
    <row r="852" ht="12.75" customHeight="1">
      <c r="D852" s="3"/>
    </row>
    <row r="853" ht="12.75" customHeight="1">
      <c r="D853" s="3"/>
    </row>
    <row r="854" ht="12.75" customHeight="1">
      <c r="D854" s="3"/>
    </row>
    <row r="855" ht="12.75" customHeight="1">
      <c r="D855" s="3"/>
    </row>
    <row r="856" ht="12.75" customHeight="1">
      <c r="D856" s="3"/>
    </row>
    <row r="857" ht="12.75" customHeight="1">
      <c r="D857" s="3"/>
    </row>
    <row r="858" ht="12.75" customHeight="1">
      <c r="D858" s="3"/>
    </row>
    <row r="859" ht="12.75" customHeight="1">
      <c r="D859" s="3"/>
    </row>
    <row r="860" ht="12.75" customHeight="1">
      <c r="D860" s="3"/>
    </row>
    <row r="861" ht="12.75" customHeight="1">
      <c r="D861" s="3"/>
    </row>
    <row r="862" ht="12.75" customHeight="1">
      <c r="D862" s="3"/>
    </row>
    <row r="863" ht="12.75" customHeight="1">
      <c r="D863" s="3"/>
    </row>
    <row r="864" ht="12.75" customHeight="1">
      <c r="D864" s="3"/>
    </row>
    <row r="865" ht="12.75" customHeight="1">
      <c r="D865" s="3"/>
    </row>
    <row r="866" ht="12.75" customHeight="1">
      <c r="D866" s="3"/>
    </row>
    <row r="867" ht="12.75" customHeight="1">
      <c r="D867" s="3"/>
    </row>
    <row r="868" ht="12.75" customHeight="1">
      <c r="D868" s="3"/>
    </row>
    <row r="869" ht="12.75" customHeight="1">
      <c r="D869" s="3"/>
    </row>
    <row r="870" ht="12.75" customHeight="1">
      <c r="D870" s="3"/>
    </row>
    <row r="871" ht="12.75" customHeight="1">
      <c r="D871" s="3"/>
    </row>
    <row r="872" ht="12.75" customHeight="1">
      <c r="D872" s="3"/>
    </row>
    <row r="873" ht="12.75" customHeight="1">
      <c r="D873" s="3"/>
    </row>
    <row r="874" ht="12.75" customHeight="1">
      <c r="D874" s="3"/>
    </row>
    <row r="875" ht="12.75" customHeight="1">
      <c r="D875" s="3"/>
    </row>
    <row r="876" ht="12.75" customHeight="1">
      <c r="D876" s="3"/>
    </row>
    <row r="877" ht="12.75" customHeight="1">
      <c r="D877" s="3"/>
    </row>
    <row r="878" ht="12.75" customHeight="1">
      <c r="D878" s="3"/>
    </row>
    <row r="879" ht="12.75" customHeight="1">
      <c r="D879" s="3"/>
    </row>
    <row r="880" ht="12.75" customHeight="1">
      <c r="D880" s="3"/>
    </row>
    <row r="881" ht="12.75" customHeight="1">
      <c r="D881" s="3"/>
    </row>
    <row r="882" ht="12.75" customHeight="1">
      <c r="D882" s="3"/>
    </row>
    <row r="883" ht="12.75" customHeight="1">
      <c r="D883" s="3"/>
    </row>
    <row r="884" ht="12.75" customHeight="1">
      <c r="D884" s="3"/>
    </row>
    <row r="885" ht="12.75" customHeight="1">
      <c r="D885" s="3"/>
    </row>
    <row r="886" ht="12.75" customHeight="1">
      <c r="D886" s="3"/>
    </row>
    <row r="887" ht="12.75" customHeight="1">
      <c r="D887" s="3"/>
    </row>
    <row r="888" ht="12.75" customHeight="1">
      <c r="D888" s="3"/>
    </row>
    <row r="889" ht="12.75" customHeight="1">
      <c r="D889" s="3"/>
    </row>
    <row r="890" ht="12.75" customHeight="1">
      <c r="D890" s="3"/>
    </row>
    <row r="891" ht="12.75" customHeight="1">
      <c r="D891" s="3"/>
    </row>
    <row r="892" ht="12.75" customHeight="1">
      <c r="D892" s="3"/>
    </row>
    <row r="893" ht="12.75" customHeight="1">
      <c r="D893" s="3"/>
    </row>
    <row r="894" ht="12.75" customHeight="1">
      <c r="D894" s="3"/>
    </row>
    <row r="895" ht="12.75" customHeight="1">
      <c r="D895" s="3"/>
    </row>
    <row r="896" ht="12.75" customHeight="1">
      <c r="D896" s="3"/>
    </row>
    <row r="897" ht="12.75" customHeight="1">
      <c r="D897" s="3"/>
    </row>
    <row r="898" ht="12.75" customHeight="1">
      <c r="D898" s="3"/>
    </row>
    <row r="899" ht="12.75" customHeight="1">
      <c r="D899" s="3"/>
    </row>
    <row r="900" ht="12.75" customHeight="1">
      <c r="D900" s="3"/>
    </row>
    <row r="901" ht="12.75" customHeight="1">
      <c r="D901" s="3"/>
    </row>
    <row r="902" ht="12.75" customHeight="1">
      <c r="D902" s="3"/>
    </row>
    <row r="903" ht="12.75" customHeight="1">
      <c r="D903" s="3"/>
    </row>
    <row r="904" ht="12.75" customHeight="1">
      <c r="D904" s="3"/>
    </row>
    <row r="905" ht="12.75" customHeight="1">
      <c r="D905" s="3"/>
    </row>
    <row r="906" ht="12.75" customHeight="1">
      <c r="D906" s="3"/>
    </row>
    <row r="907" ht="12.75" customHeight="1">
      <c r="D907" s="3"/>
    </row>
    <row r="908" ht="12.75" customHeight="1">
      <c r="D908" s="3"/>
    </row>
    <row r="909" ht="12.75" customHeight="1">
      <c r="D909" s="3"/>
    </row>
    <row r="910" ht="12.75" customHeight="1">
      <c r="D910" s="3"/>
    </row>
    <row r="911" ht="12.75" customHeight="1">
      <c r="D911" s="3"/>
    </row>
    <row r="912" ht="12.75" customHeight="1">
      <c r="D912" s="3"/>
    </row>
    <row r="913" ht="12.75" customHeight="1">
      <c r="D913" s="3"/>
    </row>
    <row r="914" ht="12.75" customHeight="1">
      <c r="D914" s="3"/>
    </row>
    <row r="915" ht="12.75" customHeight="1">
      <c r="D915" s="3"/>
    </row>
    <row r="916" ht="12.75" customHeight="1">
      <c r="D916" s="3"/>
    </row>
    <row r="917" ht="12.75" customHeight="1">
      <c r="D917" s="3"/>
    </row>
    <row r="918" ht="12.75" customHeight="1">
      <c r="D918" s="3"/>
    </row>
    <row r="919" ht="12.75" customHeight="1">
      <c r="D919" s="3"/>
    </row>
    <row r="920" ht="12.75" customHeight="1">
      <c r="D920" s="3"/>
    </row>
    <row r="921" ht="12.75" customHeight="1">
      <c r="D921" s="3"/>
    </row>
    <row r="922" ht="12.75" customHeight="1">
      <c r="D922" s="3"/>
    </row>
    <row r="923" ht="12.75" customHeight="1">
      <c r="D923" s="3"/>
    </row>
    <row r="924" ht="12.75" customHeight="1">
      <c r="D924" s="3"/>
    </row>
    <row r="925" ht="12.75" customHeight="1">
      <c r="D925" s="3"/>
    </row>
    <row r="926" ht="12.75" customHeight="1">
      <c r="D926" s="3"/>
    </row>
    <row r="927" ht="12.75" customHeight="1">
      <c r="D927" s="3"/>
    </row>
    <row r="928" ht="12.75" customHeight="1">
      <c r="D928" s="3"/>
    </row>
    <row r="929" ht="12.75" customHeight="1">
      <c r="D929" s="3"/>
    </row>
    <row r="930" ht="12.75" customHeight="1">
      <c r="D930" s="3"/>
    </row>
    <row r="931" ht="12.75" customHeight="1">
      <c r="D931" s="3"/>
    </row>
    <row r="932" ht="12.75" customHeight="1">
      <c r="D932" s="3"/>
    </row>
    <row r="933" ht="12.75" customHeight="1">
      <c r="D933" s="3"/>
    </row>
    <row r="934" ht="12.75" customHeight="1">
      <c r="D934" s="3"/>
    </row>
    <row r="935" ht="12.75" customHeight="1">
      <c r="D935" s="3"/>
    </row>
    <row r="936" ht="12.75" customHeight="1">
      <c r="D936" s="3"/>
    </row>
    <row r="937" ht="12.75" customHeight="1">
      <c r="D937" s="3"/>
    </row>
    <row r="938" ht="12.75" customHeight="1">
      <c r="D938" s="3"/>
    </row>
    <row r="939" ht="12.75" customHeight="1">
      <c r="D939" s="3"/>
    </row>
    <row r="940" ht="12.75" customHeight="1">
      <c r="D940" s="3"/>
    </row>
    <row r="941" ht="12.75" customHeight="1">
      <c r="D941" s="3"/>
    </row>
    <row r="942" ht="12.75" customHeight="1">
      <c r="D942" s="3"/>
    </row>
    <row r="943" ht="12.75" customHeight="1">
      <c r="D943" s="3"/>
    </row>
    <row r="944" ht="12.75" customHeight="1">
      <c r="D944" s="3"/>
    </row>
    <row r="945" ht="12.75" customHeight="1">
      <c r="D945" s="3"/>
    </row>
    <row r="946" ht="12.75" customHeight="1">
      <c r="D946" s="3"/>
    </row>
    <row r="947" ht="12.75" customHeight="1">
      <c r="D947" s="3"/>
    </row>
    <row r="948" ht="12.75" customHeight="1">
      <c r="D948" s="3"/>
    </row>
    <row r="949" ht="12.75" customHeight="1">
      <c r="D949" s="3"/>
    </row>
    <row r="950" ht="12.75" customHeight="1">
      <c r="D950" s="3"/>
    </row>
    <row r="951" ht="12.75" customHeight="1">
      <c r="D951" s="3"/>
    </row>
    <row r="952" ht="12.75" customHeight="1">
      <c r="D952" s="3"/>
    </row>
    <row r="953" ht="12.75" customHeight="1">
      <c r="D953" s="3"/>
    </row>
    <row r="954" ht="12.75" customHeight="1">
      <c r="D954" s="3"/>
    </row>
    <row r="955" ht="12.75" customHeight="1">
      <c r="D955" s="3"/>
    </row>
    <row r="956" ht="12.75" customHeight="1">
      <c r="D956" s="3"/>
    </row>
    <row r="957" ht="12.75" customHeight="1">
      <c r="D957" s="3"/>
    </row>
    <row r="958" ht="12.75" customHeight="1">
      <c r="D958" s="3"/>
    </row>
    <row r="959" ht="12.75" customHeight="1">
      <c r="D959" s="3"/>
    </row>
    <row r="960" ht="12.75" customHeight="1">
      <c r="D960" s="3"/>
    </row>
    <row r="961" ht="12.75" customHeight="1">
      <c r="D961" s="3"/>
    </row>
    <row r="962" ht="12.75" customHeight="1">
      <c r="D962" s="3"/>
    </row>
    <row r="963" ht="12.75" customHeight="1">
      <c r="D963" s="3"/>
    </row>
    <row r="964" ht="12.75" customHeight="1">
      <c r="D964" s="3"/>
    </row>
    <row r="965" ht="12.75" customHeight="1">
      <c r="D965" s="3"/>
    </row>
    <row r="966" ht="12.75" customHeight="1">
      <c r="D966" s="3"/>
    </row>
    <row r="967" ht="12.75" customHeight="1">
      <c r="D967" s="3"/>
    </row>
    <row r="968" ht="12.75" customHeight="1">
      <c r="D968" s="3"/>
    </row>
    <row r="969" ht="12.75" customHeight="1">
      <c r="D969" s="3"/>
    </row>
    <row r="970" ht="12.75" customHeight="1">
      <c r="D970" s="3"/>
    </row>
    <row r="971" ht="12.75" customHeight="1">
      <c r="D971" s="3"/>
    </row>
    <row r="972" ht="12.75" customHeight="1">
      <c r="D972" s="3"/>
    </row>
    <row r="973" ht="12.75" customHeight="1">
      <c r="D973" s="3"/>
    </row>
    <row r="974" ht="12.75" customHeight="1">
      <c r="D974" s="3"/>
    </row>
    <row r="975" ht="12.75" customHeight="1">
      <c r="D975" s="3"/>
    </row>
    <row r="976" ht="12.75" customHeight="1">
      <c r="D976" s="3"/>
    </row>
    <row r="977" ht="12.75" customHeight="1">
      <c r="D977" s="3"/>
    </row>
    <row r="978" ht="12.75" customHeight="1">
      <c r="D978" s="3"/>
    </row>
    <row r="979" ht="12.75" customHeight="1">
      <c r="D979" s="3"/>
    </row>
    <row r="980" ht="12.75" customHeight="1">
      <c r="D980" s="3"/>
    </row>
    <row r="981" ht="12.75" customHeight="1">
      <c r="D981" s="3"/>
    </row>
    <row r="982" ht="12.75" customHeight="1">
      <c r="D982" s="3"/>
    </row>
    <row r="983" ht="12.75" customHeight="1">
      <c r="D983" s="3"/>
    </row>
    <row r="984" ht="12.75" customHeight="1">
      <c r="D984" s="3"/>
    </row>
    <row r="985" ht="12.75" customHeight="1">
      <c r="D985" s="3"/>
    </row>
    <row r="986" ht="12.75" customHeight="1">
      <c r="D986" s="3"/>
    </row>
    <row r="987" ht="12.75" customHeight="1">
      <c r="D987" s="3"/>
    </row>
    <row r="988" ht="12.75" customHeight="1">
      <c r="D988" s="3"/>
    </row>
    <row r="989" ht="12.75" customHeight="1">
      <c r="D989" s="3"/>
    </row>
    <row r="990" ht="12.75" customHeight="1">
      <c r="D990" s="3"/>
    </row>
    <row r="991" ht="12.75" customHeight="1">
      <c r="D991" s="3"/>
    </row>
    <row r="992" ht="12.75" customHeight="1">
      <c r="D992" s="3"/>
    </row>
    <row r="993" ht="12.75" customHeight="1">
      <c r="D993" s="3"/>
    </row>
    <row r="994" ht="12.75" customHeight="1">
      <c r="D994" s="3"/>
    </row>
    <row r="995" ht="12.75" customHeight="1">
      <c r="D995" s="3"/>
    </row>
    <row r="996" ht="12.75" customHeight="1">
      <c r="D996" s="3"/>
    </row>
    <row r="997" ht="12.75" customHeight="1">
      <c r="D997" s="3"/>
    </row>
    <row r="998" ht="12.75" customHeight="1">
      <c r="D998" s="3"/>
    </row>
    <row r="999" ht="12.75" customHeight="1">
      <c r="D999" s="3"/>
    </row>
  </sheetData>
  <mergeCells count="2">
    <mergeCell ref="A1:E1"/>
    <mergeCell ref="A4:E4"/>
  </mergeCells>
  <printOptions/>
  <pageMargins bottom="0.984251968503937" footer="0.0" header="0.0" left="0.7480314960629921" right="0.7480314960629921" top="0.984251968503937"/>
  <pageSetup paperSize="9" orientation="portrait"/>
  <headerFooter>
    <oddFooter>&amp;L&amp;D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46.29"/>
    <col customWidth="1" min="3" max="3" width="3.43"/>
    <col customWidth="1" hidden="1" min="4" max="4" width="9.43"/>
    <col customWidth="1" hidden="1" min="5" max="5" width="12.29"/>
    <col customWidth="1" min="6" max="6" width="2.71"/>
    <col customWidth="1" hidden="1" min="7" max="7" width="9.43"/>
    <col customWidth="1" hidden="1" min="8" max="8" width="4.71"/>
    <col customWidth="1" hidden="1" min="9" max="9" width="8.71"/>
    <col customWidth="1" hidden="1" min="10" max="10" width="4.71"/>
    <col customWidth="1" hidden="1" min="11" max="11" width="8.71"/>
    <col customWidth="1" hidden="1" min="12" max="12" width="4.71"/>
    <col customWidth="1" hidden="1" min="13" max="13" width="8.71"/>
    <col customWidth="1" hidden="1" min="14" max="14" width="4.71"/>
    <col customWidth="1" hidden="1" min="15" max="15" width="10.71"/>
    <col customWidth="1" hidden="1" min="16" max="16" width="4.71"/>
    <col customWidth="1" hidden="1" min="17" max="17" width="8.71"/>
    <col customWidth="1" hidden="1" min="18" max="18" width="4.71"/>
    <col customWidth="1" hidden="1" min="19" max="19" width="10.14"/>
    <col customWidth="1" hidden="1" min="20" max="20" width="5.71"/>
    <col customWidth="1" hidden="1" min="21" max="25" width="8.71"/>
    <col customWidth="1" min="26" max="26" width="8.71"/>
    <col customWidth="1" min="27" max="27" width="12.71"/>
    <col customWidth="1" min="28" max="34" width="8.71"/>
  </cols>
  <sheetData>
    <row r="1" ht="12.75" customHeight="1">
      <c r="F1" s="3"/>
      <c r="I1" s="55"/>
      <c r="O1" s="3"/>
    </row>
    <row r="2" ht="12.75" customHeight="1">
      <c r="B2" s="33"/>
      <c r="F2" s="3"/>
      <c r="I2" s="55"/>
      <c r="O2" s="3"/>
    </row>
    <row r="3" ht="12.75" customHeight="1">
      <c r="F3" s="3"/>
      <c r="I3" s="55"/>
      <c r="O3" s="3"/>
    </row>
    <row r="4" ht="12.75" customHeight="1">
      <c r="F4" s="3"/>
      <c r="I4" s="55"/>
      <c r="O4" s="3"/>
    </row>
    <row r="5" ht="12.75" customHeight="1">
      <c r="A5" s="33"/>
      <c r="B5" s="33"/>
      <c r="C5" s="33"/>
      <c r="D5" s="33"/>
      <c r="E5" s="33"/>
      <c r="F5" s="3"/>
      <c r="G5" s="33"/>
      <c r="H5" s="33"/>
      <c r="I5" s="55"/>
      <c r="J5" s="33"/>
      <c r="L5" s="33"/>
      <c r="N5" s="33"/>
      <c r="O5" s="57"/>
      <c r="P5" s="33"/>
      <c r="R5" s="33"/>
    </row>
    <row r="6" ht="12.75" customHeight="1">
      <c r="A6" s="12" t="s">
        <v>20</v>
      </c>
      <c r="B6" s="33"/>
      <c r="C6" s="33"/>
      <c r="D6" s="57" t="s">
        <v>21</v>
      </c>
      <c r="E6" s="57" t="s">
        <v>21</v>
      </c>
      <c r="F6" s="33"/>
      <c r="G6" s="58" t="s">
        <v>21</v>
      </c>
      <c r="H6" s="33"/>
      <c r="I6" s="59" t="s">
        <v>22</v>
      </c>
      <c r="J6" s="33"/>
      <c r="K6" s="58" t="s">
        <v>21</v>
      </c>
      <c r="L6" s="33"/>
      <c r="M6" s="12" t="s">
        <v>21</v>
      </c>
      <c r="N6" s="33"/>
      <c r="O6" s="57" t="s">
        <v>21</v>
      </c>
      <c r="P6" s="33"/>
      <c r="Q6" s="12" t="s">
        <v>21</v>
      </c>
      <c r="R6" s="33"/>
      <c r="S6" s="12" t="s">
        <v>21</v>
      </c>
      <c r="U6" s="12" t="s">
        <v>21</v>
      </c>
      <c r="W6" s="58" t="s">
        <v>21</v>
      </c>
      <c r="X6" s="58"/>
      <c r="Y6" s="12" t="s">
        <v>21</v>
      </c>
      <c r="AA6" s="12" t="s">
        <v>21</v>
      </c>
    </row>
    <row r="7" ht="12.75" customHeight="1">
      <c r="A7" s="33"/>
      <c r="B7" s="33"/>
      <c r="C7" s="33"/>
      <c r="D7" s="58">
        <v>2010.0</v>
      </c>
      <c r="E7" s="58">
        <v>2011.0</v>
      </c>
      <c r="F7" s="33"/>
      <c r="G7" s="58">
        <v>2013.0</v>
      </c>
      <c r="H7" s="33"/>
      <c r="I7" s="59">
        <v>2015.0</v>
      </c>
      <c r="J7" s="33"/>
      <c r="K7" s="58">
        <v>2015.0</v>
      </c>
      <c r="L7" s="33"/>
      <c r="M7" s="58">
        <v>2016.0</v>
      </c>
      <c r="N7" s="33"/>
      <c r="O7" s="60">
        <v>2017.0</v>
      </c>
      <c r="P7" s="33"/>
      <c r="Q7" s="58">
        <v>2018.0</v>
      </c>
      <c r="R7" s="33"/>
      <c r="S7" s="58">
        <v>2019.0</v>
      </c>
      <c r="U7" s="58">
        <v>2020.0</v>
      </c>
      <c r="W7" s="58">
        <v>2021.0</v>
      </c>
      <c r="X7" s="58"/>
      <c r="Y7" s="58">
        <v>2022.0</v>
      </c>
      <c r="AA7" s="4">
        <v>2024.0</v>
      </c>
    </row>
    <row r="8" ht="12.75" customHeight="1">
      <c r="A8" s="33"/>
      <c r="B8" s="33"/>
      <c r="C8" s="33"/>
      <c r="D8" s="57" t="s">
        <v>23</v>
      </c>
      <c r="E8" s="57" t="s">
        <v>23</v>
      </c>
      <c r="F8" s="33"/>
      <c r="G8" s="58" t="s">
        <v>24</v>
      </c>
      <c r="H8" s="33"/>
      <c r="I8" s="59" t="s">
        <v>23</v>
      </c>
      <c r="J8" s="33"/>
      <c r="K8" s="58" t="s">
        <v>23</v>
      </c>
      <c r="L8" s="33"/>
      <c r="M8" s="58" t="s">
        <v>23</v>
      </c>
      <c r="N8" s="33"/>
      <c r="O8" s="57" t="s">
        <v>23</v>
      </c>
      <c r="P8" s="33"/>
      <c r="Q8" s="58" t="s">
        <v>23</v>
      </c>
      <c r="R8" s="33"/>
      <c r="S8" s="58" t="s">
        <v>23</v>
      </c>
      <c r="U8" s="58" t="s">
        <v>23</v>
      </c>
      <c r="W8" s="58" t="s">
        <v>23</v>
      </c>
      <c r="X8" s="58"/>
      <c r="Y8" s="58" t="s">
        <v>23</v>
      </c>
      <c r="AA8" s="58" t="s">
        <v>23</v>
      </c>
    </row>
    <row r="9" ht="12.75" customHeight="1">
      <c r="A9" s="33" t="s">
        <v>25</v>
      </c>
      <c r="B9" s="12"/>
      <c r="C9" s="33"/>
      <c r="D9" s="3"/>
      <c r="E9" s="3"/>
      <c r="F9" s="33"/>
      <c r="G9" s="33"/>
      <c r="H9" s="33"/>
      <c r="I9" s="55"/>
      <c r="J9" s="33"/>
      <c r="L9" s="33"/>
      <c r="N9" s="33"/>
      <c r="O9" s="3"/>
      <c r="P9" s="33"/>
      <c r="R9" s="33"/>
    </row>
    <row r="10" ht="12.75" customHeight="1">
      <c r="A10" s="33"/>
      <c r="B10" s="33" t="s">
        <v>26</v>
      </c>
      <c r="C10" s="33"/>
      <c r="D10" s="3"/>
      <c r="E10" s="3"/>
      <c r="F10" s="33"/>
      <c r="G10" s="33"/>
      <c r="H10" s="33"/>
      <c r="I10" s="55"/>
      <c r="J10" s="33"/>
      <c r="L10" s="33"/>
      <c r="N10" s="33"/>
      <c r="O10" s="3"/>
      <c r="P10" s="33"/>
      <c r="R10" s="33"/>
      <c r="W10" s="3">
        <v>13017.0</v>
      </c>
      <c r="X10" s="3"/>
      <c r="Y10" s="3">
        <v>12600.0</v>
      </c>
      <c r="AA10" s="3"/>
    </row>
    <row r="11" ht="12.75" customHeight="1">
      <c r="A11" s="33"/>
      <c r="B11" s="61" t="s">
        <v>27</v>
      </c>
      <c r="C11" s="33"/>
      <c r="D11" s="3"/>
      <c r="E11" s="3"/>
      <c r="F11" s="33"/>
      <c r="G11" s="33"/>
      <c r="H11" s="33"/>
      <c r="I11" s="55"/>
      <c r="J11" s="33"/>
      <c r="L11" s="33"/>
      <c r="N11" s="33"/>
      <c r="O11" s="3"/>
      <c r="P11" s="33"/>
      <c r="R11" s="33"/>
      <c r="W11" s="3"/>
      <c r="X11" s="3"/>
      <c r="Y11" s="3"/>
      <c r="AA11" s="62">
        <v>18000.0</v>
      </c>
    </row>
    <row r="12" ht="12.75" customHeight="1">
      <c r="A12" s="33"/>
      <c r="B12" s="61" t="s">
        <v>28</v>
      </c>
      <c r="C12" s="33"/>
      <c r="D12" s="3"/>
      <c r="E12" s="3"/>
      <c r="F12" s="3"/>
      <c r="G12" s="3"/>
      <c r="H12" s="33"/>
      <c r="I12" s="63"/>
      <c r="J12" s="33"/>
      <c r="K12" s="3"/>
      <c r="L12" s="33"/>
      <c r="M12" s="3"/>
      <c r="N12" s="33"/>
      <c r="O12" s="3"/>
      <c r="P12" s="33"/>
      <c r="Q12" s="3"/>
      <c r="R12" s="33"/>
      <c r="S12" s="3"/>
      <c r="U12" s="3"/>
      <c r="W12" s="3"/>
      <c r="X12" s="3"/>
      <c r="Y12" s="3"/>
      <c r="AA12" s="62">
        <v>980.0</v>
      </c>
    </row>
    <row r="13" ht="12.75" customHeight="1">
      <c r="A13" s="33"/>
      <c r="B13" s="33" t="s">
        <v>29</v>
      </c>
      <c r="C13" s="33"/>
      <c r="D13" s="3">
        <v>4550.0</v>
      </c>
      <c r="E13" s="3">
        <v>34770.0</v>
      </c>
      <c r="F13" s="3"/>
      <c r="G13" s="3">
        <v>14498.0</v>
      </c>
      <c r="H13" s="33"/>
      <c r="I13" s="63">
        <v>30000.0</v>
      </c>
      <c r="J13" s="33"/>
      <c r="K13" s="3">
        <v>13585.0</v>
      </c>
      <c r="L13" s="33"/>
      <c r="M13" s="3">
        <f>12500+2338+2928+5000+3500</f>
        <v>26266</v>
      </c>
      <c r="N13" s="33"/>
      <c r="O13" s="3">
        <f>3000+1000</f>
        <v>4000</v>
      </c>
      <c r="P13" s="33"/>
      <c r="Q13" s="3">
        <v>29786.0</v>
      </c>
      <c r="R13" s="33"/>
      <c r="S13" s="3">
        <f>'Berekening baten en lasten'!G4</f>
        <v>3315</v>
      </c>
      <c r="U13" s="3">
        <f>'Berekening baten en lasten'!H4</f>
        <v>34248.81</v>
      </c>
      <c r="W13" s="3">
        <v>7863.0</v>
      </c>
      <c r="X13" s="3"/>
      <c r="Y13" s="3">
        <v>776.0</v>
      </c>
      <c r="AA13" s="62">
        <v>1610.0</v>
      </c>
    </row>
    <row r="14" ht="12.75" customHeight="1">
      <c r="A14" s="33"/>
      <c r="B14" s="64" t="s">
        <v>30</v>
      </c>
      <c r="C14" s="33"/>
      <c r="D14" s="3">
        <v>4165.0</v>
      </c>
      <c r="E14" s="3">
        <v>4165.0</v>
      </c>
      <c r="F14" s="3"/>
      <c r="G14" s="3">
        <v>4165.0</v>
      </c>
      <c r="H14" s="33"/>
      <c r="I14" s="63">
        <v>0.0</v>
      </c>
      <c r="J14" s="33"/>
      <c r="K14" s="3">
        <v>0.0</v>
      </c>
      <c r="L14" s="33"/>
      <c r="M14" s="3">
        <v>0.0</v>
      </c>
      <c r="N14" s="33"/>
      <c r="O14" s="3">
        <v>0.0</v>
      </c>
      <c r="P14" s="33"/>
      <c r="Q14" s="3">
        <v>4800.0</v>
      </c>
      <c r="R14" s="33"/>
      <c r="S14" s="3">
        <f>'Berekening baten en lasten'!G6</f>
        <v>11001</v>
      </c>
      <c r="U14" s="3">
        <f>'Berekening baten en lasten'!H6</f>
        <v>10997</v>
      </c>
      <c r="W14" s="3">
        <v>10997.0</v>
      </c>
      <c r="X14" s="3"/>
      <c r="Y14" s="3">
        <v>10997.0</v>
      </c>
      <c r="AA14" s="62">
        <v>6197.0</v>
      </c>
    </row>
    <row r="15" ht="12.75" customHeight="1">
      <c r="A15" s="33"/>
      <c r="B15" s="64" t="s">
        <v>31</v>
      </c>
      <c r="C15" s="33"/>
      <c r="D15" s="3"/>
      <c r="E15" s="3"/>
      <c r="F15" s="3"/>
      <c r="G15" s="3"/>
      <c r="H15" s="33"/>
      <c r="I15" s="63"/>
      <c r="J15" s="33"/>
      <c r="K15" s="3"/>
      <c r="L15" s="33"/>
      <c r="M15" s="3"/>
      <c r="N15" s="33"/>
      <c r="O15" s="3"/>
      <c r="P15" s="33"/>
      <c r="Q15" s="3"/>
      <c r="R15" s="33"/>
      <c r="S15" s="3"/>
      <c r="U15" s="3"/>
      <c r="W15" s="3"/>
      <c r="X15" s="3"/>
      <c r="Y15" s="3"/>
      <c r="AA15" s="62">
        <v>16232.0</v>
      </c>
    </row>
    <row r="16" ht="12.75" customHeight="1">
      <c r="A16" s="33"/>
      <c r="B16" s="65" t="s">
        <v>32</v>
      </c>
      <c r="C16" s="33"/>
      <c r="D16" s="3"/>
      <c r="E16" s="3"/>
      <c r="F16" s="3"/>
      <c r="G16" s="3"/>
      <c r="H16" s="33"/>
      <c r="I16" s="63"/>
      <c r="J16" s="33"/>
      <c r="K16" s="3"/>
      <c r="L16" s="33"/>
      <c r="M16" s="3"/>
      <c r="N16" s="33"/>
      <c r="O16" s="3"/>
      <c r="P16" s="33"/>
      <c r="Q16" s="3"/>
      <c r="R16" s="33"/>
      <c r="S16" s="3"/>
      <c r="U16" s="3"/>
      <c r="W16" s="3"/>
      <c r="X16" s="3"/>
      <c r="Y16" s="3"/>
      <c r="AA16" s="62">
        <v>17500.0</v>
      </c>
    </row>
    <row r="17" ht="12.75" customHeight="1">
      <c r="A17" s="33"/>
      <c r="B17" s="64" t="s">
        <v>33</v>
      </c>
      <c r="C17" s="33"/>
      <c r="D17" s="3"/>
      <c r="E17" s="3"/>
      <c r="F17" s="3"/>
      <c r="G17" s="3"/>
      <c r="H17" s="33"/>
      <c r="I17" s="63"/>
      <c r="J17" s="33"/>
      <c r="K17" s="3"/>
      <c r="L17" s="33"/>
      <c r="M17" s="3"/>
      <c r="N17" s="33"/>
      <c r="O17" s="3"/>
      <c r="P17" s="33"/>
      <c r="Q17" s="3"/>
      <c r="R17" s="33"/>
      <c r="S17" s="3"/>
      <c r="U17" s="3"/>
      <c r="W17" s="3"/>
      <c r="X17" s="3"/>
      <c r="Y17" s="3"/>
      <c r="AA17" s="62">
        <v>7200.0</v>
      </c>
    </row>
    <row r="18" ht="12.75" customHeight="1">
      <c r="A18" s="33"/>
      <c r="B18" s="64" t="s">
        <v>34</v>
      </c>
      <c r="C18" s="33"/>
      <c r="D18" s="3"/>
      <c r="E18" s="3"/>
      <c r="F18" s="3"/>
      <c r="G18" s="3"/>
      <c r="H18" s="33"/>
      <c r="I18" s="63"/>
      <c r="J18" s="33"/>
      <c r="K18" s="3"/>
      <c r="L18" s="33"/>
      <c r="M18" s="3"/>
      <c r="N18" s="33"/>
      <c r="O18" s="3"/>
      <c r="P18" s="33"/>
      <c r="Q18" s="3"/>
      <c r="R18" s="33"/>
      <c r="S18" s="3"/>
      <c r="U18" s="3"/>
      <c r="W18" s="3"/>
      <c r="X18" s="3"/>
      <c r="Y18" s="3"/>
      <c r="AA18" s="62">
        <v>15000.0</v>
      </c>
    </row>
    <row r="19" ht="12.75" customHeight="1">
      <c r="A19" s="33"/>
      <c r="B19" s="33" t="s">
        <v>35</v>
      </c>
      <c r="C19" s="33"/>
      <c r="D19" s="33">
        <v>241.0</v>
      </c>
      <c r="E19" s="33">
        <v>330.0</v>
      </c>
      <c r="F19" s="3"/>
      <c r="G19" s="33">
        <v>450.0</v>
      </c>
      <c r="H19" s="33"/>
      <c r="I19" s="55">
        <v>450.0</v>
      </c>
      <c r="J19" s="33"/>
      <c r="K19" s="3">
        <v>485.0</v>
      </c>
      <c r="L19" s="33"/>
      <c r="M19" s="3">
        <v>390.0</v>
      </c>
      <c r="N19" s="33"/>
      <c r="O19" s="3">
        <v>299.35</v>
      </c>
      <c r="P19" s="33"/>
      <c r="Q19" s="3">
        <v>147.8</v>
      </c>
      <c r="R19" s="33"/>
      <c r="S19" s="3">
        <f>'Berekening baten en lasten'!G7</f>
        <v>342</v>
      </c>
      <c r="U19" s="3" t="str">
        <f>'Berekening baten en lasten'!I7</f>
        <v/>
      </c>
      <c r="W19" s="3">
        <v>0.0</v>
      </c>
      <c r="X19" s="3"/>
      <c r="Y19" s="44">
        <v>0.0</v>
      </c>
      <c r="AA19" s="66">
        <v>358.0</v>
      </c>
    </row>
    <row r="20" ht="12.75" customHeight="1">
      <c r="A20" s="33"/>
      <c r="B20" s="64" t="s">
        <v>36</v>
      </c>
      <c r="C20" s="33"/>
      <c r="D20" s="33">
        <v>367.0</v>
      </c>
      <c r="E20" s="33">
        <v>258.0</v>
      </c>
      <c r="F20" s="3"/>
      <c r="G20" s="33">
        <v>165.0</v>
      </c>
      <c r="H20" s="33"/>
      <c r="I20" s="63">
        <v>70.0</v>
      </c>
      <c r="J20" s="33"/>
      <c r="K20" s="3">
        <v>63.0</v>
      </c>
      <c r="L20" s="33"/>
      <c r="M20" s="3">
        <v>82.51</v>
      </c>
      <c r="N20" s="33"/>
      <c r="O20" s="3">
        <v>40.0</v>
      </c>
      <c r="P20" s="33"/>
      <c r="Q20" s="3">
        <v>17.75</v>
      </c>
      <c r="R20" s="33"/>
      <c r="S20" s="3">
        <f>'Berekening baten en lasten'!G8</f>
        <v>4.77</v>
      </c>
      <c r="U20" s="3" t="str">
        <f>'Berekening baten en lasten'!I8</f>
        <v/>
      </c>
      <c r="W20" s="3">
        <v>0.0</v>
      </c>
      <c r="X20" s="3"/>
      <c r="Y20" s="44">
        <v>0.0</v>
      </c>
      <c r="AA20" s="66">
        <v>52.0</v>
      </c>
    </row>
    <row r="21" ht="12.75" customHeight="1">
      <c r="A21" s="33"/>
      <c r="B21" s="33"/>
      <c r="C21" s="33"/>
      <c r="D21" s="33"/>
      <c r="E21" s="33"/>
      <c r="F21" s="3"/>
      <c r="G21" s="33"/>
      <c r="H21" s="33"/>
      <c r="I21" s="55"/>
      <c r="J21" s="33"/>
      <c r="K21" s="3"/>
      <c r="L21" s="33"/>
      <c r="M21" s="3"/>
      <c r="N21" s="33"/>
      <c r="O21" s="3"/>
      <c r="P21" s="33"/>
      <c r="Q21" s="3"/>
      <c r="R21" s="33"/>
      <c r="S21" s="32"/>
      <c r="U21" s="32"/>
      <c r="W21" s="3"/>
      <c r="X21" s="3"/>
    </row>
    <row r="22" ht="12.75" customHeight="1">
      <c r="A22" s="33"/>
      <c r="B22" s="33"/>
      <c r="C22" s="33"/>
      <c r="D22" s="3">
        <f t="shared" ref="D22:E22" si="1">SUM(D13:D21)</f>
        <v>9323</v>
      </c>
      <c r="E22" s="3">
        <f t="shared" si="1"/>
        <v>39523</v>
      </c>
      <c r="F22" s="3"/>
      <c r="G22" s="3">
        <f>SUM(G13:G21)</f>
        <v>19278</v>
      </c>
      <c r="H22" s="33"/>
      <c r="I22" s="63">
        <f>SUM(I13:I21)</f>
        <v>30520</v>
      </c>
      <c r="J22" s="33"/>
      <c r="K22" s="3">
        <f>SUM(K13:K21)</f>
        <v>14133</v>
      </c>
      <c r="L22" s="33"/>
      <c r="M22" s="3">
        <f>SUM(M13:M21)</f>
        <v>26738.51</v>
      </c>
      <c r="N22" s="33"/>
      <c r="O22" s="3">
        <v>4514.0</v>
      </c>
      <c r="P22" s="33"/>
      <c r="Q22" s="3">
        <f>SUM(Q13:Q21)</f>
        <v>34751.55</v>
      </c>
      <c r="R22" s="33"/>
      <c r="S22" s="3">
        <f>SUM(S13:S21)</f>
        <v>14662.77</v>
      </c>
      <c r="U22" s="3">
        <f>SUM(U13:U21)</f>
        <v>45245.81</v>
      </c>
      <c r="W22" s="3">
        <f>SUM(W10:W21)</f>
        <v>31877</v>
      </c>
      <c r="X22" s="3"/>
      <c r="Y22" s="3">
        <v>101214.0</v>
      </c>
      <c r="AA22" s="3">
        <f>SUM(AA11:AA20)</f>
        <v>83129</v>
      </c>
    </row>
    <row r="23" ht="12.75" customHeight="1">
      <c r="A23" s="33"/>
      <c r="B23" s="33"/>
      <c r="C23" s="33"/>
      <c r="D23" s="33"/>
      <c r="E23" s="33"/>
      <c r="F23" s="3"/>
      <c r="G23" s="33"/>
      <c r="H23" s="33"/>
      <c r="I23" s="63"/>
      <c r="J23" s="33"/>
      <c r="K23" s="3"/>
      <c r="L23" s="33"/>
      <c r="M23" s="3"/>
      <c r="N23" s="33"/>
      <c r="O23" s="3"/>
      <c r="P23" s="33"/>
      <c r="Q23" s="3"/>
      <c r="R23" s="33"/>
      <c r="S23" s="32"/>
      <c r="U23" s="32"/>
      <c r="W23" s="3"/>
      <c r="X23" s="3"/>
    </row>
    <row r="24" ht="12.75" customHeight="1">
      <c r="A24" s="33" t="s">
        <v>37</v>
      </c>
      <c r="B24" s="33"/>
      <c r="C24" s="33"/>
      <c r="D24" s="33"/>
      <c r="E24" s="33"/>
      <c r="F24" s="3"/>
      <c r="G24" s="33"/>
      <c r="H24" s="33"/>
      <c r="I24" s="55"/>
      <c r="J24" s="33"/>
      <c r="K24" s="3"/>
      <c r="L24" s="33"/>
      <c r="M24" s="3"/>
      <c r="N24" s="33"/>
      <c r="O24" s="3"/>
      <c r="P24" s="33"/>
      <c r="Q24" s="3"/>
      <c r="R24" s="33"/>
      <c r="S24" s="3"/>
      <c r="U24" s="3"/>
      <c r="W24" s="3"/>
      <c r="X24" s="3"/>
    </row>
    <row r="25" ht="12.75" hidden="1" customHeight="1">
      <c r="A25" s="33"/>
      <c r="B25" s="33"/>
      <c r="C25" s="33"/>
      <c r="D25" s="33">
        <v>10294.0</v>
      </c>
      <c r="E25" s="3">
        <v>10598.0</v>
      </c>
      <c r="F25" s="3"/>
      <c r="G25" s="3">
        <v>13768.0</v>
      </c>
      <c r="H25" s="33"/>
      <c r="I25" s="63">
        <v>11000.0</v>
      </c>
      <c r="J25" s="33"/>
      <c r="K25" s="3">
        <v>11193.0</v>
      </c>
      <c r="L25" s="33"/>
      <c r="M25" s="3">
        <v>11307.45</v>
      </c>
      <c r="N25" s="33"/>
      <c r="O25" s="3">
        <v>11521.26</v>
      </c>
      <c r="P25" s="33"/>
      <c r="Q25" s="3">
        <v>13905.02</v>
      </c>
      <c r="R25" s="33"/>
      <c r="S25" s="3">
        <f>'Berekening baten en lasten'!G16</f>
        <v>14464.33</v>
      </c>
      <c r="U25" s="3">
        <f>'Berekening baten en lasten'!H16</f>
        <v>12456.83</v>
      </c>
      <c r="W25" s="67">
        <v>10030.0</v>
      </c>
      <c r="X25" s="3"/>
      <c r="Y25" s="44">
        <v>0.0</v>
      </c>
    </row>
    <row r="26" ht="11.25" hidden="1" customHeight="1">
      <c r="A26" s="33"/>
      <c r="B26" s="33"/>
      <c r="C26" s="33"/>
      <c r="D26" s="33">
        <v>524.0</v>
      </c>
      <c r="E26" s="33">
        <v>215.0</v>
      </c>
      <c r="F26" s="3"/>
      <c r="G26" s="33">
        <v>0.0</v>
      </c>
      <c r="H26" s="33"/>
      <c r="I26" s="63">
        <v>25.0</v>
      </c>
      <c r="J26" s="33"/>
      <c r="K26" s="3">
        <v>25.0</v>
      </c>
      <c r="L26" s="33"/>
      <c r="M26" s="3">
        <v>25.0</v>
      </c>
      <c r="N26" s="33"/>
      <c r="O26" s="3">
        <f>25+316.25</f>
        <v>341.25</v>
      </c>
      <c r="P26" s="33"/>
      <c r="Q26" s="3">
        <v>25.0</v>
      </c>
      <c r="R26" s="33"/>
      <c r="S26" s="3">
        <f>'Berekening baten en lasten'!G17</f>
        <v>377.5</v>
      </c>
      <c r="U26" s="3" t="str">
        <f>'Berekening baten en lasten'!I17</f>
        <v/>
      </c>
      <c r="W26" s="3">
        <v>0.0</v>
      </c>
      <c r="X26" s="3"/>
      <c r="Y26" s="44">
        <v>30.0</v>
      </c>
    </row>
    <row r="27" ht="12.75" customHeight="1">
      <c r="A27" s="33"/>
      <c r="B27" s="64" t="s">
        <v>38</v>
      </c>
      <c r="C27" s="33"/>
      <c r="D27" s="33"/>
      <c r="E27" s="33"/>
      <c r="F27" s="3"/>
      <c r="G27" s="33"/>
      <c r="H27" s="33"/>
      <c r="I27" s="63"/>
      <c r="J27" s="33"/>
      <c r="K27" s="3"/>
      <c r="L27" s="33"/>
      <c r="M27" s="3"/>
      <c r="N27" s="33"/>
      <c r="O27" s="3">
        <v>4681.0</v>
      </c>
      <c r="P27" s="33"/>
      <c r="Q27" s="3">
        <v>916.58</v>
      </c>
      <c r="R27" s="33"/>
      <c r="S27" s="3">
        <v>0.0</v>
      </c>
      <c r="U27" s="3">
        <v>0.0</v>
      </c>
      <c r="W27" s="3">
        <v>0.0</v>
      </c>
      <c r="X27" s="3"/>
      <c r="Y27" s="44">
        <v>0.0</v>
      </c>
      <c r="AA27" s="68">
        <v>2783.0</v>
      </c>
    </row>
    <row r="28" ht="12.75" customHeight="1">
      <c r="A28" s="33"/>
      <c r="B28" s="64" t="s">
        <v>39</v>
      </c>
      <c r="C28" s="33"/>
      <c r="D28" s="33"/>
      <c r="E28" s="33"/>
      <c r="F28" s="3"/>
      <c r="G28" s="33"/>
      <c r="H28" s="33"/>
      <c r="I28" s="63"/>
      <c r="J28" s="33"/>
      <c r="K28" s="3"/>
      <c r="L28" s="33"/>
      <c r="M28" s="3"/>
      <c r="N28" s="33"/>
      <c r="O28" s="3"/>
      <c r="P28" s="33"/>
      <c r="Q28" s="3"/>
      <c r="R28" s="33"/>
      <c r="S28" s="3"/>
      <c r="U28" s="3"/>
      <c r="W28" s="3"/>
      <c r="X28" s="3"/>
      <c r="AA28" s="68"/>
    </row>
    <row r="29" ht="12.75" customHeight="1">
      <c r="A29" s="33"/>
      <c r="B29" s="64" t="s">
        <v>40</v>
      </c>
      <c r="C29" s="33"/>
      <c r="D29" s="33"/>
      <c r="E29" s="33"/>
      <c r="F29" s="3"/>
      <c r="G29" s="33"/>
      <c r="H29" s="33"/>
      <c r="I29" s="63"/>
      <c r="J29" s="33"/>
      <c r="K29" s="3"/>
      <c r="L29" s="33"/>
      <c r="M29" s="3"/>
      <c r="N29" s="33"/>
      <c r="O29" s="3"/>
      <c r="P29" s="33"/>
      <c r="Q29" s="3"/>
      <c r="R29" s="33"/>
      <c r="S29" s="3"/>
      <c r="U29" s="3"/>
      <c r="W29" s="3"/>
      <c r="X29" s="3"/>
      <c r="AA29" s="68">
        <v>700.0</v>
      </c>
    </row>
    <row r="30" ht="12.75" customHeight="1">
      <c r="A30" s="33"/>
      <c r="B30" s="64" t="s">
        <v>41</v>
      </c>
      <c r="C30" s="33"/>
      <c r="D30" s="33"/>
      <c r="E30" s="33"/>
      <c r="F30" s="3"/>
      <c r="G30" s="33"/>
      <c r="H30" s="33"/>
      <c r="I30" s="63"/>
      <c r="J30" s="33"/>
      <c r="K30" s="3"/>
      <c r="L30" s="33"/>
      <c r="M30" s="3"/>
      <c r="N30" s="33"/>
      <c r="O30" s="3"/>
      <c r="P30" s="33"/>
      <c r="Q30" s="3"/>
      <c r="R30" s="33"/>
      <c r="S30" s="3"/>
      <c r="U30" s="3"/>
      <c r="W30" s="3"/>
      <c r="X30" s="3"/>
      <c r="AA30" s="68">
        <v>1976.0</v>
      </c>
    </row>
    <row r="31" ht="12.75" hidden="1" customHeight="1">
      <c r="A31" s="33"/>
      <c r="B31" s="33"/>
      <c r="C31" s="33"/>
      <c r="D31" s="69">
        <v>0.0</v>
      </c>
      <c r="E31" s="70">
        <v>45328.0</v>
      </c>
      <c r="F31" s="3"/>
      <c r="G31" s="33">
        <v>0.0</v>
      </c>
      <c r="H31" s="33"/>
      <c r="I31" s="63">
        <v>15000.0</v>
      </c>
      <c r="J31" s="33"/>
      <c r="K31" s="3">
        <v>0.0</v>
      </c>
      <c r="L31" s="33"/>
      <c r="M31" s="3">
        <v>0.0</v>
      </c>
      <c r="N31" s="33"/>
      <c r="O31" s="3">
        <v>0.0</v>
      </c>
      <c r="P31" s="33"/>
      <c r="Q31" s="3">
        <v>60.0</v>
      </c>
      <c r="R31" s="33"/>
      <c r="S31" s="3">
        <f>'Berekening baten en lasten'!G19</f>
        <v>650</v>
      </c>
      <c r="U31" s="3" t="str">
        <f>'Berekening baten en lasten'!I19</f>
        <v/>
      </c>
      <c r="W31" s="3">
        <v>0.0</v>
      </c>
      <c r="X31" s="3"/>
      <c r="Y31" s="3">
        <v>20208.0</v>
      </c>
      <c r="AA31" s="71"/>
    </row>
    <row r="32" ht="12.75" hidden="1" customHeight="1">
      <c r="A32" s="33"/>
      <c r="B32" s="33"/>
      <c r="C32" s="33"/>
      <c r="D32" s="69"/>
      <c r="E32" s="70"/>
      <c r="F32" s="3"/>
      <c r="G32" s="33"/>
      <c r="H32" s="33"/>
      <c r="I32" s="63">
        <v>1500.0</v>
      </c>
      <c r="J32" s="33"/>
      <c r="K32" s="3">
        <v>150.0</v>
      </c>
      <c r="L32" s="33"/>
      <c r="M32" s="3">
        <v>0.0</v>
      </c>
      <c r="N32" s="33"/>
      <c r="O32" s="3">
        <v>2256.65</v>
      </c>
      <c r="P32" s="33"/>
      <c r="Q32" s="3">
        <v>0.0</v>
      </c>
      <c r="R32" s="33"/>
      <c r="S32" s="3">
        <v>0.0</v>
      </c>
      <c r="U32" s="3">
        <v>0.0</v>
      </c>
      <c r="W32" s="3">
        <v>0.0</v>
      </c>
      <c r="X32" s="3"/>
      <c r="Y32" s="44">
        <v>0.0</v>
      </c>
      <c r="AA32" s="72"/>
    </row>
    <row r="33" ht="12.75" customHeight="1">
      <c r="A33" s="33"/>
      <c r="B33" s="33" t="s">
        <v>42</v>
      </c>
      <c r="C33" s="33"/>
      <c r="D33" s="69"/>
      <c r="E33" s="70"/>
      <c r="F33" s="3"/>
      <c r="G33" s="33"/>
      <c r="H33" s="33"/>
      <c r="I33" s="63">
        <v>7500.0</v>
      </c>
      <c r="J33" s="33"/>
      <c r="K33" s="3">
        <v>153.0</v>
      </c>
      <c r="L33" s="33"/>
      <c r="M33" s="3">
        <v>0.0</v>
      </c>
      <c r="N33" s="33"/>
      <c r="O33" s="3">
        <v>2335.3</v>
      </c>
      <c r="P33" s="33"/>
      <c r="Q33" s="3">
        <v>423.5</v>
      </c>
      <c r="R33" s="33"/>
      <c r="S33" s="3">
        <f>'Berekening baten en lasten'!G22</f>
        <v>5075.95</v>
      </c>
      <c r="U33" s="3">
        <f>'Berekening baten en lasten'!H22</f>
        <v>9620.57</v>
      </c>
      <c r="W33" s="3">
        <v>0.0</v>
      </c>
      <c r="X33" s="3"/>
      <c r="Y33" s="3">
        <v>3779.0</v>
      </c>
      <c r="AA33" s="73">
        <v>0.0</v>
      </c>
    </row>
    <row r="34" ht="12.75" customHeight="1">
      <c r="A34" s="33"/>
      <c r="B34" s="33" t="s">
        <v>43</v>
      </c>
      <c r="C34" s="33"/>
      <c r="D34" s="69"/>
      <c r="E34" s="70"/>
      <c r="F34" s="3"/>
      <c r="G34" s="33"/>
      <c r="H34" s="33"/>
      <c r="I34" s="63"/>
      <c r="J34" s="33"/>
      <c r="K34" s="3"/>
      <c r="L34" s="33"/>
      <c r="M34" s="3"/>
      <c r="N34" s="33"/>
      <c r="O34" s="3"/>
      <c r="P34" s="33"/>
      <c r="Q34" s="3"/>
      <c r="R34" s="33"/>
      <c r="S34" s="3"/>
      <c r="U34" s="3"/>
      <c r="W34" s="3"/>
      <c r="X34" s="3"/>
      <c r="Y34" s="3"/>
      <c r="AA34" s="73">
        <v>0.0</v>
      </c>
    </row>
    <row r="35" ht="18.75" customHeight="1">
      <c r="A35" s="33"/>
      <c r="B35" s="33" t="s">
        <v>44</v>
      </c>
      <c r="C35" s="33"/>
      <c r="D35" s="69">
        <v>21622.0</v>
      </c>
      <c r="E35" s="70">
        <v>21000.0</v>
      </c>
      <c r="F35" s="3"/>
      <c r="G35" s="3">
        <v>21980.0</v>
      </c>
      <c r="H35" s="33"/>
      <c r="I35" s="63">
        <v>0.0</v>
      </c>
      <c r="J35" s="33"/>
      <c r="K35" s="3">
        <v>0.0</v>
      </c>
      <c r="L35" s="33"/>
      <c r="M35" s="3">
        <v>0.0</v>
      </c>
      <c r="N35" s="33"/>
      <c r="O35" s="3">
        <v>0.0</v>
      </c>
      <c r="P35" s="33"/>
      <c r="Q35" s="3">
        <v>60.0</v>
      </c>
      <c r="R35" s="33"/>
      <c r="S35" s="3">
        <f>'Berekening baten en lasten'!G23</f>
        <v>20749.08</v>
      </c>
      <c r="U35" s="3" t="str">
        <f>'Berekening baten en lasten'!I23</f>
        <v/>
      </c>
      <c r="W35" s="67">
        <v>13740.0</v>
      </c>
      <c r="X35" s="3"/>
      <c r="Y35" s="3">
        <v>40590.0</v>
      </c>
      <c r="AA35" s="73">
        <v>26931.0</v>
      </c>
    </row>
    <row r="36" ht="12.75" hidden="1" customHeight="1">
      <c r="A36" s="33"/>
      <c r="B36" s="33" t="s">
        <v>45</v>
      </c>
      <c r="C36" s="33"/>
      <c r="D36" s="69">
        <v>0.0</v>
      </c>
      <c r="E36" s="70">
        <v>0.0</v>
      </c>
      <c r="F36" s="3"/>
      <c r="G36" s="3">
        <v>25000.0</v>
      </c>
      <c r="H36" s="33"/>
      <c r="I36" s="63">
        <v>0.0</v>
      </c>
      <c r="J36" s="33"/>
      <c r="K36" s="3">
        <v>0.0</v>
      </c>
      <c r="L36" s="33"/>
      <c r="M36" s="3">
        <v>0.0</v>
      </c>
      <c r="N36" s="33"/>
      <c r="O36" s="3"/>
      <c r="P36" s="33"/>
      <c r="Q36" s="3"/>
      <c r="R36" s="33"/>
      <c r="S36" s="3"/>
      <c r="U36" s="3"/>
      <c r="W36" s="3"/>
      <c r="X36" s="3"/>
      <c r="AA36" s="72"/>
    </row>
    <row r="37" ht="12.75" hidden="1" customHeight="1">
      <c r="A37" s="33"/>
      <c r="B37" s="33" t="s">
        <v>46</v>
      </c>
      <c r="C37" s="33"/>
      <c r="D37" s="69">
        <v>0.0</v>
      </c>
      <c r="E37" s="33">
        <v>0.0</v>
      </c>
      <c r="F37" s="3"/>
      <c r="G37" s="33">
        <v>0.0</v>
      </c>
      <c r="H37" s="33"/>
      <c r="I37" s="63"/>
      <c r="J37" s="33"/>
      <c r="K37" s="3"/>
      <c r="L37" s="33"/>
      <c r="M37" s="3"/>
      <c r="N37" s="33"/>
      <c r="O37" s="3"/>
      <c r="P37" s="33"/>
      <c r="Q37" s="3"/>
      <c r="R37" s="33"/>
      <c r="S37" s="3"/>
      <c r="U37" s="3"/>
      <c r="W37" s="3"/>
      <c r="X37" s="3"/>
      <c r="AA37" s="72"/>
    </row>
    <row r="38" ht="12.75" hidden="1" customHeight="1">
      <c r="A38" s="33"/>
      <c r="B38" s="33"/>
      <c r="C38" s="33"/>
      <c r="D38" s="69"/>
      <c r="E38" s="33"/>
      <c r="F38" s="3"/>
      <c r="G38" s="33"/>
      <c r="H38" s="33"/>
      <c r="I38" s="63"/>
      <c r="J38" s="33"/>
      <c r="K38" s="3"/>
      <c r="L38" s="33"/>
      <c r="M38" s="3"/>
      <c r="N38" s="33"/>
      <c r="O38" s="3"/>
      <c r="P38" s="33"/>
      <c r="Q38" s="3"/>
      <c r="R38" s="33"/>
      <c r="S38" s="3"/>
      <c r="U38" s="3"/>
      <c r="W38" s="3">
        <v>285.0</v>
      </c>
      <c r="X38" s="3"/>
      <c r="Y38" s="44">
        <v>31.0</v>
      </c>
      <c r="AA38" s="72"/>
    </row>
    <row r="39" ht="12.75" customHeight="1">
      <c r="A39" s="33"/>
      <c r="B39" s="33" t="s">
        <v>47</v>
      </c>
      <c r="C39" s="33"/>
      <c r="D39" s="69"/>
      <c r="E39" s="33"/>
      <c r="F39" s="3"/>
      <c r="G39" s="33"/>
      <c r="H39" s="33"/>
      <c r="I39" s="63"/>
      <c r="J39" s="33"/>
      <c r="K39" s="3"/>
      <c r="L39" s="33"/>
      <c r="M39" s="3"/>
      <c r="N39" s="33"/>
      <c r="O39" s="3"/>
      <c r="P39" s="33"/>
      <c r="Q39" s="3"/>
      <c r="R39" s="33"/>
      <c r="S39" s="3"/>
      <c r="U39" s="3"/>
      <c r="W39" s="3"/>
      <c r="X39" s="3"/>
      <c r="Y39" s="3">
        <v>11697.0</v>
      </c>
      <c r="AA39" s="73">
        <v>11027.0</v>
      </c>
    </row>
    <row r="40" ht="12.75" customHeight="1">
      <c r="A40" s="33"/>
      <c r="B40" s="33" t="s">
        <v>48</v>
      </c>
      <c r="C40" s="33"/>
      <c r="D40" s="69"/>
      <c r="E40" s="33"/>
      <c r="F40" s="3"/>
      <c r="G40" s="33"/>
      <c r="H40" s="33"/>
      <c r="I40" s="63"/>
      <c r="J40" s="33"/>
      <c r="K40" s="3"/>
      <c r="L40" s="33"/>
      <c r="M40" s="3"/>
      <c r="N40" s="33"/>
      <c r="O40" s="3"/>
      <c r="P40" s="33"/>
      <c r="Q40" s="3"/>
      <c r="R40" s="33"/>
      <c r="S40" s="3"/>
      <c r="U40" s="3"/>
      <c r="W40" s="3"/>
      <c r="X40" s="3"/>
      <c r="Y40" s="3"/>
      <c r="AA40" s="73">
        <v>0.0</v>
      </c>
    </row>
    <row r="41" ht="12.75" customHeight="1">
      <c r="A41" s="33"/>
      <c r="B41" s="64" t="s">
        <v>49</v>
      </c>
      <c r="C41" s="33"/>
      <c r="D41" s="69"/>
      <c r="E41" s="33"/>
      <c r="F41" s="3"/>
      <c r="G41" s="33"/>
      <c r="H41" s="33"/>
      <c r="I41" s="63"/>
      <c r="J41" s="33"/>
      <c r="K41" s="3"/>
      <c r="L41" s="33"/>
      <c r="M41" s="3"/>
      <c r="N41" s="33"/>
      <c r="O41" s="3"/>
      <c r="P41" s="33"/>
      <c r="Q41" s="3"/>
      <c r="R41" s="33"/>
      <c r="S41" s="3"/>
      <c r="U41" s="3"/>
      <c r="W41" s="3"/>
      <c r="X41" s="3"/>
      <c r="Y41" s="3">
        <v>11453.0</v>
      </c>
      <c r="AA41" s="73">
        <v>0.0</v>
      </c>
    </row>
    <row r="42" ht="12.75" customHeight="1">
      <c r="A42" s="33"/>
      <c r="B42" s="33" t="s">
        <v>50</v>
      </c>
      <c r="C42" s="33"/>
      <c r="D42" s="33">
        <v>275.0</v>
      </c>
      <c r="E42" s="33">
        <v>528.0</v>
      </c>
      <c r="F42" s="3"/>
      <c r="G42" s="33">
        <v>614.0</v>
      </c>
      <c r="H42" s="33"/>
      <c r="I42" s="63">
        <v>600.0</v>
      </c>
      <c r="J42" s="33"/>
      <c r="K42" s="3">
        <v>496.0</v>
      </c>
      <c r="L42" s="33"/>
      <c r="M42" s="3">
        <f>605+183.34+111.31+23.56+31.8+30.65+31.69+32.86+9.14-20</f>
        <v>1039.35</v>
      </c>
      <c r="N42" s="33"/>
      <c r="O42" s="3">
        <v>280.0</v>
      </c>
      <c r="P42" s="33"/>
      <c r="Q42" s="3">
        <v>192.49</v>
      </c>
      <c r="R42" s="33"/>
      <c r="S42" s="3">
        <f>'Berekening baten en lasten'!G26</f>
        <v>408.48</v>
      </c>
      <c r="U42" s="3" t="str">
        <f>'Berekening baten en lasten'!I26</f>
        <v/>
      </c>
      <c r="W42" s="3">
        <v>177.0</v>
      </c>
      <c r="X42" s="3"/>
      <c r="AA42" s="74"/>
    </row>
    <row r="43" ht="12.75" customHeight="1">
      <c r="A43" s="33"/>
      <c r="B43" s="75" t="s">
        <v>51</v>
      </c>
      <c r="C43" s="33"/>
      <c r="D43" s="33"/>
      <c r="E43" s="33"/>
      <c r="F43" s="3"/>
      <c r="G43" s="33"/>
      <c r="H43" s="33"/>
      <c r="I43" s="63"/>
      <c r="J43" s="33"/>
      <c r="K43" s="3"/>
      <c r="L43" s="33"/>
      <c r="M43" s="3"/>
      <c r="N43" s="33"/>
      <c r="O43" s="3"/>
      <c r="P43" s="33"/>
      <c r="Q43" s="3"/>
      <c r="R43" s="33"/>
      <c r="S43" s="63">
        <v>61.71</v>
      </c>
      <c r="U43" s="63">
        <v>61.71</v>
      </c>
      <c r="W43" s="3">
        <v>0.0</v>
      </c>
      <c r="X43" s="3"/>
      <c r="Y43" s="44">
        <v>93.0</v>
      </c>
      <c r="AA43" s="68">
        <v>0.0</v>
      </c>
    </row>
    <row r="44" ht="12.75" customHeight="1">
      <c r="A44" s="33"/>
      <c r="B44" s="75" t="s">
        <v>52</v>
      </c>
      <c r="C44" s="33"/>
      <c r="D44" s="33"/>
      <c r="E44" s="33"/>
      <c r="F44" s="3"/>
      <c r="G44" s="33"/>
      <c r="H44" s="33"/>
      <c r="I44" s="63"/>
      <c r="J44" s="33"/>
      <c r="K44" s="3"/>
      <c r="L44" s="33"/>
      <c r="M44" s="3"/>
      <c r="N44" s="33"/>
      <c r="O44" s="3"/>
      <c r="P44" s="33"/>
      <c r="Q44" s="3"/>
      <c r="R44" s="33"/>
      <c r="S44" s="63">
        <v>164.63</v>
      </c>
      <c r="U44" s="63">
        <v>164.63</v>
      </c>
      <c r="W44" s="3">
        <v>350.0</v>
      </c>
      <c r="X44" s="3"/>
      <c r="Y44" s="44">
        <v>150.0</v>
      </c>
      <c r="AA44" s="68">
        <v>200.0</v>
      </c>
    </row>
    <row r="45" ht="12.75" customHeight="1">
      <c r="A45" s="33"/>
      <c r="B45" s="75" t="s">
        <v>53</v>
      </c>
      <c r="C45" s="33"/>
      <c r="D45" s="33"/>
      <c r="E45" s="33"/>
      <c r="F45" s="3"/>
      <c r="G45" s="33"/>
      <c r="H45" s="33"/>
      <c r="I45" s="63"/>
      <c r="J45" s="33"/>
      <c r="K45" s="3"/>
      <c r="L45" s="33"/>
      <c r="M45" s="3"/>
      <c r="N45" s="33"/>
      <c r="O45" s="3"/>
      <c r="P45" s="33"/>
      <c r="Q45" s="3"/>
      <c r="R45" s="33"/>
      <c r="S45" s="63">
        <v>165.7</v>
      </c>
      <c r="U45" s="63">
        <v>165.7</v>
      </c>
      <c r="W45" s="3">
        <v>196.0</v>
      </c>
      <c r="X45" s="3"/>
      <c r="Y45" s="44">
        <v>248.0</v>
      </c>
      <c r="AA45" s="68">
        <v>278.0</v>
      </c>
    </row>
    <row r="46" ht="12.75" customHeight="1">
      <c r="A46" s="33"/>
      <c r="B46" s="75" t="s">
        <v>54</v>
      </c>
      <c r="C46" s="33"/>
      <c r="D46" s="33"/>
      <c r="E46" s="33"/>
      <c r="F46" s="3"/>
      <c r="G46" s="33"/>
      <c r="H46" s="33"/>
      <c r="I46" s="63"/>
      <c r="J46" s="33"/>
      <c r="K46" s="3"/>
      <c r="L46" s="33"/>
      <c r="M46" s="3"/>
      <c r="N46" s="33"/>
      <c r="O46" s="3"/>
      <c r="P46" s="33"/>
      <c r="Q46" s="3"/>
      <c r="R46" s="33"/>
      <c r="S46" s="63">
        <v>16.44</v>
      </c>
      <c r="U46" s="63">
        <v>16.44</v>
      </c>
      <c r="W46" s="3">
        <v>16.0</v>
      </c>
      <c r="X46" s="3"/>
      <c r="Y46" s="44">
        <v>16.0</v>
      </c>
      <c r="AA46" s="68">
        <v>17.0</v>
      </c>
    </row>
    <row r="47" ht="12.75" customHeight="1">
      <c r="A47" s="33"/>
      <c r="B47" s="75" t="s">
        <v>55</v>
      </c>
      <c r="C47" s="33"/>
      <c r="D47" s="33"/>
      <c r="E47" s="33"/>
      <c r="F47" s="3"/>
      <c r="G47" s="33"/>
      <c r="H47" s="33"/>
      <c r="I47" s="63"/>
      <c r="J47" s="33"/>
      <c r="K47" s="3"/>
      <c r="L47" s="33"/>
      <c r="M47" s="3"/>
      <c r="N47" s="33"/>
      <c r="O47" s="3"/>
      <c r="P47" s="33"/>
      <c r="Q47" s="3"/>
      <c r="R47" s="33"/>
      <c r="S47" s="63"/>
      <c r="U47" s="63"/>
      <c r="W47" s="3">
        <v>60.0</v>
      </c>
      <c r="X47" s="3"/>
      <c r="Y47" s="44">
        <v>82.0</v>
      </c>
      <c r="AA47" s="68">
        <v>58.0</v>
      </c>
    </row>
    <row r="48" ht="12.75" customHeight="1">
      <c r="A48" s="33"/>
      <c r="B48" s="75" t="s">
        <v>56</v>
      </c>
      <c r="C48" s="33"/>
      <c r="D48" s="33"/>
      <c r="E48" s="33"/>
      <c r="F48" s="3"/>
      <c r="G48" s="33"/>
      <c r="H48" s="33"/>
      <c r="I48" s="63"/>
      <c r="J48" s="33"/>
      <c r="K48" s="3"/>
      <c r="L48" s="33"/>
      <c r="M48" s="3"/>
      <c r="N48" s="33"/>
      <c r="O48" s="3"/>
      <c r="P48" s="33"/>
      <c r="Q48" s="3"/>
      <c r="R48" s="33"/>
      <c r="S48" s="63"/>
      <c r="U48" s="63"/>
      <c r="W48" s="3">
        <v>30.0</v>
      </c>
      <c r="X48" s="3"/>
      <c r="Y48" s="44">
        <v>0.0</v>
      </c>
      <c r="AA48" s="68">
        <v>401.0</v>
      </c>
    </row>
    <row r="49" ht="12.75" customHeight="1">
      <c r="A49" s="33"/>
      <c r="B49" s="75" t="s">
        <v>57</v>
      </c>
      <c r="C49" s="33"/>
      <c r="D49" s="33"/>
      <c r="E49" s="33"/>
      <c r="F49" s="3"/>
      <c r="G49" s="33"/>
      <c r="H49" s="33"/>
      <c r="I49" s="63"/>
      <c r="J49" s="33"/>
      <c r="K49" s="3"/>
      <c r="L49" s="33"/>
      <c r="M49" s="3"/>
      <c r="N49" s="33"/>
      <c r="O49" s="3"/>
      <c r="P49" s="33"/>
      <c r="Q49" s="3"/>
      <c r="R49" s="33"/>
      <c r="S49" s="63"/>
      <c r="U49" s="63"/>
      <c r="W49" s="3"/>
      <c r="X49" s="3"/>
      <c r="AA49" s="68">
        <v>446.0</v>
      </c>
    </row>
    <row r="50" ht="12.75" customHeight="1">
      <c r="A50" s="33"/>
      <c r="B50" s="75" t="s">
        <v>58</v>
      </c>
      <c r="C50" s="33"/>
      <c r="D50" s="33"/>
      <c r="E50" s="33"/>
      <c r="F50" s="3"/>
      <c r="G50" s="33"/>
      <c r="H50" s="33"/>
      <c r="I50" s="63"/>
      <c r="J50" s="33"/>
      <c r="K50" s="3"/>
      <c r="L50" s="33"/>
      <c r="M50" s="3"/>
      <c r="N50" s="33"/>
      <c r="O50" s="3"/>
      <c r="P50" s="33"/>
      <c r="Q50" s="3"/>
      <c r="R50" s="33"/>
      <c r="S50" s="63"/>
      <c r="U50" s="63"/>
      <c r="W50" s="3"/>
      <c r="X50" s="3"/>
      <c r="Y50" s="3">
        <v>1349.0</v>
      </c>
      <c r="AA50" s="73">
        <v>1862.0</v>
      </c>
    </row>
    <row r="51" ht="12.75" hidden="1" customHeight="1">
      <c r="A51" s="33"/>
      <c r="B51" s="33"/>
      <c r="C51" s="33"/>
      <c r="D51" s="33"/>
      <c r="E51" s="33"/>
      <c r="F51" s="3"/>
      <c r="G51" s="33">
        <v>0.0</v>
      </c>
      <c r="H51" s="33"/>
      <c r="I51" s="63">
        <v>1500.0</v>
      </c>
      <c r="J51" s="33"/>
      <c r="K51" s="3">
        <v>1876.0</v>
      </c>
      <c r="L51" s="33"/>
      <c r="M51" s="3">
        <v>60.5</v>
      </c>
      <c r="N51" s="33"/>
      <c r="O51" s="3">
        <f>63.52+60.5+54.45+18.15+18.15</f>
        <v>214.77</v>
      </c>
      <c r="P51" s="33"/>
      <c r="Q51" s="3">
        <v>519.8</v>
      </c>
      <c r="R51" s="33"/>
      <c r="S51" s="3">
        <f>'Berekening baten en lasten'!G30</f>
        <v>375.1</v>
      </c>
      <c r="U51" s="3">
        <f>'Berekening baten en lasten'!H30</f>
        <v>630.5</v>
      </c>
      <c r="W51" s="3">
        <v>750.0</v>
      </c>
      <c r="X51" s="3"/>
      <c r="Y51" s="3">
        <v>2372.0</v>
      </c>
      <c r="AA51" s="71"/>
    </row>
    <row r="52" ht="12.75" hidden="1" customHeight="1">
      <c r="A52" s="33"/>
      <c r="B52" s="33"/>
      <c r="C52" s="33"/>
      <c r="D52" s="33"/>
      <c r="E52" s="33"/>
      <c r="F52" s="3"/>
      <c r="G52" s="33"/>
      <c r="H52" s="33"/>
      <c r="I52" s="63"/>
      <c r="J52" s="33"/>
      <c r="K52" s="3"/>
      <c r="L52" s="33"/>
      <c r="M52" s="3"/>
      <c r="N52" s="33"/>
      <c r="O52" s="3"/>
      <c r="P52" s="33"/>
      <c r="Q52" s="3"/>
      <c r="R52" s="33"/>
      <c r="S52" s="3"/>
      <c r="U52" s="3"/>
      <c r="W52" s="3"/>
      <c r="X52" s="3"/>
      <c r="AA52" s="72"/>
    </row>
    <row r="53" ht="12.75" hidden="1" customHeight="1">
      <c r="A53" s="33"/>
      <c r="B53" s="25" t="s">
        <v>59</v>
      </c>
      <c r="C53" s="33"/>
      <c r="D53" s="33"/>
      <c r="E53" s="33"/>
      <c r="F53" s="3"/>
      <c r="G53" s="33"/>
      <c r="H53" s="33"/>
      <c r="I53" s="63"/>
      <c r="J53" s="33"/>
      <c r="K53" s="3"/>
      <c r="L53" s="33"/>
      <c r="M53" s="3"/>
      <c r="N53" s="33"/>
      <c r="O53" s="3"/>
      <c r="P53" s="33"/>
      <c r="Q53" s="3"/>
      <c r="R53" s="33"/>
      <c r="S53" s="3"/>
      <c r="U53" s="3"/>
      <c r="W53" s="67">
        <v>5008.0</v>
      </c>
      <c r="X53" s="3"/>
      <c r="Y53" s="44">
        <v>159.0</v>
      </c>
      <c r="AA53" s="72"/>
    </row>
    <row r="54" ht="12.75" customHeight="1">
      <c r="A54" s="33"/>
      <c r="B54" s="55" t="s">
        <v>60</v>
      </c>
      <c r="C54" s="33"/>
      <c r="D54" s="76">
        <v>510.0</v>
      </c>
      <c r="E54" s="5">
        <v>517.0</v>
      </c>
      <c r="F54" s="3"/>
      <c r="G54" s="5">
        <v>575.0</v>
      </c>
      <c r="H54" s="33"/>
      <c r="I54" s="77">
        <v>550.0</v>
      </c>
      <c r="J54" s="33"/>
      <c r="K54" s="3">
        <v>543.0</v>
      </c>
      <c r="L54" s="33"/>
      <c r="M54" s="3">
        <f>175.63+367.84</f>
        <v>543.47</v>
      </c>
      <c r="N54" s="33"/>
      <c r="O54" s="3">
        <f>175.63+367.84</f>
        <v>543.47</v>
      </c>
      <c r="P54" s="33"/>
      <c r="Q54" s="3">
        <v>543.47</v>
      </c>
      <c r="R54" s="33"/>
      <c r="S54" s="3">
        <f>'Berekening baten en lasten'!G31</f>
        <v>597.82</v>
      </c>
      <c r="U54" s="3">
        <f>'Berekening baten en lasten'!H31</f>
        <v>597.82</v>
      </c>
      <c r="W54" s="3">
        <v>440.0</v>
      </c>
      <c r="X54" s="3"/>
      <c r="Y54" s="3">
        <v>1601.0</v>
      </c>
      <c r="AA54" s="73">
        <v>438.0</v>
      </c>
    </row>
    <row r="55" ht="12.75" customHeight="1">
      <c r="A55" s="33"/>
      <c r="B55" s="33" t="s">
        <v>61</v>
      </c>
      <c r="C55" s="33"/>
      <c r="D55" s="3"/>
      <c r="E55" s="33"/>
      <c r="F55" s="3"/>
      <c r="G55" s="33"/>
      <c r="H55" s="33"/>
      <c r="I55" s="55"/>
      <c r="J55" s="33"/>
      <c r="K55" s="76">
        <v>0.0</v>
      </c>
      <c r="L55" s="33"/>
      <c r="M55" s="76">
        <v>0.0</v>
      </c>
      <c r="N55" s="33"/>
      <c r="O55" s="76">
        <v>0.0</v>
      </c>
      <c r="P55" s="33"/>
      <c r="Q55" s="76">
        <v>32.0</v>
      </c>
      <c r="R55" s="33"/>
      <c r="S55" s="76">
        <v>0.0</v>
      </c>
      <c r="U55" s="76">
        <v>0.0</v>
      </c>
      <c r="W55" s="76">
        <v>0.0</v>
      </c>
      <c r="X55" s="3"/>
      <c r="Y55" s="5">
        <v>0.0</v>
      </c>
      <c r="AA55" s="78">
        <v>0.0</v>
      </c>
    </row>
    <row r="56" ht="12.75" customHeight="1">
      <c r="A56" s="33"/>
      <c r="B56" s="33"/>
      <c r="C56" s="33"/>
      <c r="D56" s="3"/>
      <c r="E56" s="33"/>
      <c r="F56" s="3"/>
      <c r="G56" s="33"/>
      <c r="H56" s="33"/>
      <c r="I56" s="55"/>
      <c r="J56" s="33"/>
      <c r="K56" s="3"/>
      <c r="L56" s="33"/>
      <c r="M56" s="3"/>
      <c r="N56" s="33"/>
      <c r="O56" s="3"/>
      <c r="P56" s="33"/>
      <c r="Q56" s="3"/>
      <c r="R56" s="33"/>
      <c r="S56" s="3"/>
      <c r="U56" s="3"/>
      <c r="W56" s="3"/>
      <c r="X56" s="3"/>
    </row>
    <row r="57" ht="12.75" customHeight="1">
      <c r="A57" s="33"/>
      <c r="B57" s="79"/>
      <c r="C57" s="33"/>
      <c r="D57" s="33"/>
      <c r="E57" s="33"/>
      <c r="F57" s="3"/>
      <c r="G57" s="33"/>
      <c r="H57" s="33"/>
      <c r="I57" s="55"/>
      <c r="J57" s="33"/>
      <c r="K57" s="3"/>
      <c r="L57" s="33"/>
      <c r="M57" s="3"/>
      <c r="N57" s="33"/>
      <c r="O57" s="3"/>
      <c r="P57" s="33"/>
      <c r="Q57" s="3"/>
      <c r="R57" s="33"/>
      <c r="S57" s="3"/>
      <c r="U57" s="3"/>
      <c r="W57" s="3"/>
      <c r="X57" s="3"/>
    </row>
    <row r="58" ht="12.75" customHeight="1">
      <c r="A58" s="33"/>
      <c r="B58" s="33"/>
      <c r="C58" s="33"/>
      <c r="D58" s="3">
        <f>SUM(D25:D57)</f>
        <v>33225</v>
      </c>
      <c r="E58" s="3">
        <f>SUM(E25:E54)</f>
        <v>78186</v>
      </c>
      <c r="F58" s="3"/>
      <c r="G58" s="3">
        <f>SUM(G25:G57)</f>
        <v>61937</v>
      </c>
      <c r="H58" s="33"/>
      <c r="I58" s="63">
        <f>SUM(I25:I57)</f>
        <v>37675</v>
      </c>
      <c r="J58" s="33"/>
      <c r="K58" s="3">
        <f>SUM(K25:K57)</f>
        <v>14436</v>
      </c>
      <c r="L58" s="33"/>
      <c r="M58" s="3">
        <f>SUM(M25:M57)</f>
        <v>12975.77</v>
      </c>
      <c r="N58" s="33"/>
      <c r="O58" s="3">
        <v>22173.0</v>
      </c>
      <c r="P58" s="33"/>
      <c r="Q58" s="3">
        <f>SUM(Q25:Q57)</f>
        <v>16677.86</v>
      </c>
      <c r="R58" s="33"/>
      <c r="S58" s="3">
        <f>S55+S54+S51+S42+S35+S33+S32+S31+S27+S26+S25</f>
        <v>42698.26</v>
      </c>
      <c r="U58" s="3">
        <f>U55+U54+U51+U42+U35+U33+U32+U31+U27+U26+U25</f>
        <v>23305.72</v>
      </c>
      <c r="W58" s="3">
        <f>SUM(W25:W55)</f>
        <v>31082</v>
      </c>
      <c r="X58" s="3"/>
      <c r="Y58" s="3">
        <f>SUM(Y25:Y55)</f>
        <v>93858</v>
      </c>
      <c r="AA58" s="3">
        <f>SUM(AA25:AA55)</f>
        <v>47117</v>
      </c>
    </row>
    <row r="59" ht="12.75" customHeight="1">
      <c r="A59" s="33"/>
      <c r="B59" s="33"/>
      <c r="C59" s="33"/>
      <c r="D59" s="3"/>
      <c r="E59" s="3"/>
      <c r="F59" s="3"/>
      <c r="G59" s="3"/>
      <c r="H59" s="33"/>
      <c r="I59" s="55"/>
      <c r="J59" s="33"/>
      <c r="K59" s="3"/>
      <c r="L59" s="33"/>
      <c r="M59" s="3"/>
      <c r="N59" s="33"/>
      <c r="O59" s="3"/>
      <c r="P59" s="33"/>
      <c r="Q59" s="3"/>
      <c r="R59" s="33"/>
      <c r="S59" s="32"/>
      <c r="U59" s="32"/>
      <c r="W59" s="3"/>
      <c r="X59" s="3"/>
    </row>
    <row r="60" ht="12.75" customHeight="1">
      <c r="A60" s="33" t="s">
        <v>62</v>
      </c>
      <c r="B60" s="33"/>
      <c r="C60" s="33"/>
      <c r="D60" s="80">
        <f t="shared" ref="D60:E60" si="2">D22-D58</f>
        <v>-23902</v>
      </c>
      <c r="E60" s="80">
        <f t="shared" si="2"/>
        <v>-38663</v>
      </c>
      <c r="F60" s="3"/>
      <c r="G60" s="80">
        <f>G22-G58</f>
        <v>-42659</v>
      </c>
      <c r="H60" s="33"/>
      <c r="I60" s="81">
        <f>I22-I58</f>
        <v>-7155</v>
      </c>
      <c r="J60" s="33"/>
      <c r="K60" s="80">
        <f>K22-K58</f>
        <v>-303</v>
      </c>
      <c r="L60" s="33"/>
      <c r="M60" s="80">
        <f>M22-M58</f>
        <v>13762.74</v>
      </c>
      <c r="N60" s="33"/>
      <c r="O60" s="80">
        <f>O22-O58</f>
        <v>-17659</v>
      </c>
      <c r="P60" s="33"/>
      <c r="Q60" s="80">
        <f>Q22-Q58</f>
        <v>18073.69</v>
      </c>
      <c r="R60" s="33"/>
      <c r="S60" s="80">
        <f>S22-S58</f>
        <v>-28035.49</v>
      </c>
      <c r="U60" s="80">
        <f>U22-U58</f>
        <v>21940.09</v>
      </c>
      <c r="W60" s="80">
        <f>W22-W58</f>
        <v>795</v>
      </c>
      <c r="X60" s="3"/>
      <c r="Y60" s="80">
        <f>Y22-Y58</f>
        <v>7356</v>
      </c>
      <c r="AA60" s="80">
        <f>AA22-AA58</f>
        <v>36012</v>
      </c>
    </row>
    <row r="61" ht="12.75" customHeight="1">
      <c r="A61" s="33"/>
      <c r="B61" s="33"/>
      <c r="D61" s="3"/>
      <c r="E61" s="3"/>
      <c r="F61" s="3"/>
      <c r="G61" s="33"/>
      <c r="H61" s="33"/>
      <c r="I61" s="55"/>
      <c r="J61" s="33"/>
      <c r="K61" s="3"/>
      <c r="L61" s="33"/>
      <c r="M61" s="3"/>
      <c r="N61" s="33"/>
      <c r="O61" s="3"/>
      <c r="P61" s="33"/>
      <c r="Q61" s="3"/>
      <c r="R61" s="33"/>
      <c r="S61" s="32"/>
      <c r="U61" s="32"/>
      <c r="W61" s="3"/>
      <c r="X61" s="3"/>
    </row>
    <row r="62" ht="12.75" customHeight="1">
      <c r="A62" s="33"/>
      <c r="B62" s="33" t="s">
        <v>63</v>
      </c>
      <c r="C62" s="33"/>
      <c r="D62" s="3">
        <v>0.0</v>
      </c>
      <c r="E62" s="3">
        <v>10000.0</v>
      </c>
      <c r="F62" s="3"/>
      <c r="G62" s="3">
        <v>10000.0</v>
      </c>
      <c r="H62" s="33"/>
      <c r="I62" s="55">
        <v>5000.0</v>
      </c>
      <c r="J62" s="33"/>
      <c r="K62" s="3">
        <v>0.0</v>
      </c>
      <c r="L62" s="33"/>
      <c r="M62" s="3">
        <v>0.0</v>
      </c>
      <c r="N62" s="33"/>
      <c r="O62" s="3">
        <v>5000.0</v>
      </c>
      <c r="P62" s="33"/>
      <c r="Q62" s="3">
        <v>0.0</v>
      </c>
      <c r="R62" s="33"/>
      <c r="S62" s="3">
        <v>14663.0</v>
      </c>
      <c r="U62" s="3">
        <v>14663.0</v>
      </c>
      <c r="W62" s="3">
        <v>0.0</v>
      </c>
      <c r="X62" s="3"/>
      <c r="Y62" s="44">
        <v>0.0</v>
      </c>
      <c r="AA62" s="44">
        <v>0.0</v>
      </c>
    </row>
    <row r="63" ht="12.75" customHeight="1">
      <c r="A63" s="33"/>
      <c r="B63" s="33"/>
      <c r="C63" s="33"/>
      <c r="D63" s="3"/>
      <c r="E63" s="3"/>
      <c r="F63" s="3"/>
      <c r="G63" s="33"/>
      <c r="H63" s="33"/>
      <c r="I63" s="77"/>
      <c r="J63" s="33"/>
      <c r="K63" s="3"/>
      <c r="L63" s="33"/>
      <c r="M63" s="3"/>
      <c r="N63" s="33"/>
      <c r="O63" s="3"/>
      <c r="P63" s="33"/>
      <c r="Q63" s="3"/>
      <c r="R63" s="33"/>
      <c r="S63" s="32"/>
      <c r="U63" s="32"/>
      <c r="W63" s="3"/>
      <c r="X63" s="3"/>
    </row>
    <row r="64" ht="12.75" customHeight="1">
      <c r="A64" s="33" t="s">
        <v>64</v>
      </c>
      <c r="B64" s="33"/>
      <c r="C64" s="33"/>
      <c r="D64" s="82">
        <f t="shared" ref="D64:E64" si="3">D60+D62</f>
        <v>-23902</v>
      </c>
      <c r="E64" s="83">
        <f t="shared" si="3"/>
        <v>-28663</v>
      </c>
      <c r="F64" s="33"/>
      <c r="G64" s="83">
        <f>G60+G62</f>
        <v>-32659</v>
      </c>
      <c r="H64" s="33"/>
      <c r="I64" s="81">
        <f>I60+I62</f>
        <v>-2155</v>
      </c>
      <c r="J64" s="33"/>
      <c r="K64" s="80">
        <f>K60+K62</f>
        <v>-303</v>
      </c>
      <c r="L64" s="33"/>
      <c r="M64" s="80">
        <f>M60+M62</f>
        <v>13762.74</v>
      </c>
      <c r="N64" s="33"/>
      <c r="O64" s="80">
        <f>O60+O62</f>
        <v>-12659</v>
      </c>
      <c r="P64" s="33"/>
      <c r="Q64" s="80">
        <v>20681.0</v>
      </c>
      <c r="R64" s="33"/>
      <c r="S64" s="80">
        <f>S60+S62</f>
        <v>-13372.49</v>
      </c>
      <c r="U64" s="80">
        <f>U60+U62</f>
        <v>36603.09</v>
      </c>
      <c r="W64" s="80">
        <f>W60</f>
        <v>795</v>
      </c>
      <c r="X64" s="3"/>
      <c r="Y64" s="80">
        <f>Y60</f>
        <v>7356</v>
      </c>
      <c r="AA64" s="80">
        <f>AA60</f>
        <v>36012</v>
      </c>
    </row>
    <row r="65" ht="12.75" customHeight="1">
      <c r="A65" s="33"/>
      <c r="B65" s="33"/>
      <c r="C65" s="33"/>
      <c r="E65" s="33"/>
      <c r="F65" s="84"/>
      <c r="G65" s="33"/>
      <c r="H65" s="33"/>
      <c r="I65" s="55"/>
      <c r="J65" s="33"/>
      <c r="L65" s="33"/>
      <c r="N65" s="33"/>
      <c r="O65" s="3"/>
      <c r="P65" s="33"/>
      <c r="R65" s="33"/>
      <c r="W65" s="3"/>
      <c r="X65" s="3"/>
    </row>
    <row r="66" ht="12.75" customHeight="1">
      <c r="A66" s="33"/>
      <c r="B66" s="33"/>
      <c r="C66" s="33"/>
      <c r="E66" s="33"/>
      <c r="F66" s="3"/>
      <c r="G66" s="33"/>
      <c r="H66" s="33"/>
      <c r="I66" s="55"/>
      <c r="J66" s="33"/>
      <c r="L66" s="33"/>
      <c r="N66" s="33"/>
      <c r="O66" s="3"/>
      <c r="P66" s="33"/>
      <c r="R66" s="33"/>
      <c r="W66" s="3"/>
      <c r="X66" s="3"/>
    </row>
    <row r="67" ht="12.75" customHeight="1">
      <c r="A67" s="33" t="s">
        <v>65</v>
      </c>
      <c r="B67" s="33"/>
      <c r="C67" s="33"/>
      <c r="E67" s="33"/>
      <c r="F67" s="3"/>
      <c r="G67" s="33"/>
      <c r="H67" s="33"/>
      <c r="I67" s="55"/>
      <c r="J67" s="33"/>
      <c r="L67" s="33"/>
      <c r="N67" s="33"/>
      <c r="O67" s="3"/>
      <c r="P67" s="33"/>
      <c r="R67" s="33"/>
      <c r="W67" s="3"/>
      <c r="X67" s="3"/>
      <c r="AD67" s="85" t="s">
        <v>66</v>
      </c>
      <c r="AE67" s="86"/>
      <c r="AF67" s="86"/>
      <c r="AG67" s="86"/>
      <c r="AH67" s="87"/>
    </row>
    <row r="68" ht="12.75" customHeight="1">
      <c r="A68" s="33"/>
      <c r="B68" s="42" t="s">
        <v>67</v>
      </c>
      <c r="C68" s="41"/>
      <c r="D68" s="3">
        <v>18537.0</v>
      </c>
      <c r="E68" s="3">
        <f>D70</f>
        <v>-5365</v>
      </c>
      <c r="F68" s="33"/>
      <c r="G68" s="3">
        <v>19612.0</v>
      </c>
      <c r="H68" s="33"/>
      <c r="I68" s="63"/>
      <c r="J68" s="33"/>
      <c r="K68" s="3">
        <v>21903.0</v>
      </c>
      <c r="L68" s="33"/>
      <c r="M68" s="3">
        <f>K70</f>
        <v>21600</v>
      </c>
      <c r="N68" s="33"/>
      <c r="O68" s="3">
        <v>36519.0</v>
      </c>
      <c r="P68" s="33"/>
      <c r="Q68" s="3">
        <v>23860.0</v>
      </c>
      <c r="R68" s="33"/>
      <c r="S68" s="3">
        <f>BALANS!C27+BALANS!C28</f>
        <v>29878</v>
      </c>
      <c r="U68" s="3">
        <f>BALANS!E27+BALANS!E28</f>
        <v>16505.51</v>
      </c>
      <c r="W68" s="3">
        <v>49634.0</v>
      </c>
      <c r="X68" s="3"/>
      <c r="Y68" s="3">
        <v>51497.0</v>
      </c>
      <c r="AA68" s="62">
        <v>56523.0</v>
      </c>
      <c r="AD68" s="88" t="s">
        <v>68</v>
      </c>
      <c r="AE68" s="88"/>
      <c r="AF68" s="88"/>
      <c r="AG68" s="64">
        <v>7399.0</v>
      </c>
      <c r="AH68" s="20"/>
    </row>
    <row r="69" ht="12.75" customHeight="1">
      <c r="A69" s="33"/>
      <c r="B69" s="25" t="s">
        <v>69</v>
      </c>
      <c r="C69" s="41"/>
      <c r="D69" s="3">
        <f t="shared" ref="D69:E69" si="4">D64</f>
        <v>-23902</v>
      </c>
      <c r="E69" s="3">
        <f t="shared" si="4"/>
        <v>-28663</v>
      </c>
      <c r="F69" s="33"/>
      <c r="G69" s="3">
        <f>G64</f>
        <v>-32659</v>
      </c>
      <c r="H69" s="33"/>
      <c r="I69" s="63"/>
      <c r="J69" s="33"/>
      <c r="K69" s="76">
        <f>K22-K58</f>
        <v>-303</v>
      </c>
      <c r="L69" s="33"/>
      <c r="M69" s="76">
        <f>M64</f>
        <v>13762.74</v>
      </c>
      <c r="N69" s="33"/>
      <c r="O69" s="76">
        <f>O64</f>
        <v>-12659</v>
      </c>
      <c r="P69" s="33"/>
      <c r="Q69" s="76">
        <v>20681.0</v>
      </c>
      <c r="R69" s="33"/>
      <c r="S69" s="80">
        <v>-13372.0</v>
      </c>
      <c r="U69" s="80">
        <v>-13372.0</v>
      </c>
      <c r="W69" s="80">
        <v>1863.0</v>
      </c>
      <c r="X69" s="3"/>
      <c r="Y69" s="80">
        <v>7357.0</v>
      </c>
      <c r="AA69" s="89">
        <f>AA64</f>
        <v>36012</v>
      </c>
      <c r="AD69" s="88" t="s">
        <v>70</v>
      </c>
      <c r="AE69" s="88"/>
      <c r="AF69" s="88"/>
      <c r="AG69" s="64">
        <v>85136.0</v>
      </c>
      <c r="AH69" s="20"/>
    </row>
    <row r="70" ht="12.75" customHeight="1">
      <c r="A70" s="33"/>
      <c r="B70" s="42" t="s">
        <v>71</v>
      </c>
      <c r="C70" s="41"/>
      <c r="D70" s="83">
        <f>D69+D68</f>
        <v>-5365</v>
      </c>
      <c r="E70" s="83">
        <f>E68+E69</f>
        <v>-34028</v>
      </c>
      <c r="F70" s="33"/>
      <c r="G70" s="83">
        <f>G68+G69</f>
        <v>-13047</v>
      </c>
      <c r="H70" s="33"/>
      <c r="I70" s="63"/>
      <c r="J70" s="3"/>
      <c r="K70" s="80">
        <f>K68+K69</f>
        <v>21600</v>
      </c>
      <c r="L70" s="3"/>
      <c r="M70" s="80">
        <f>SUM(M68:M69)</f>
        <v>35362.74</v>
      </c>
      <c r="N70" s="3"/>
      <c r="O70" s="83">
        <f>SUM(O68:O69)</f>
        <v>23860</v>
      </c>
      <c r="P70" s="3"/>
      <c r="Q70" s="80">
        <f>SUM(Q68:Q69)</f>
        <v>44541</v>
      </c>
      <c r="R70" s="3"/>
      <c r="S70" s="80">
        <f>SUM(S68:S69)</f>
        <v>16506</v>
      </c>
      <c r="U70" s="80">
        <f>SUM(U68:U69)</f>
        <v>3133.51</v>
      </c>
      <c r="W70" s="80">
        <f>SUM(W68:W69)</f>
        <v>51497</v>
      </c>
      <c r="X70" s="3"/>
      <c r="Y70" s="90">
        <v>58854.0</v>
      </c>
      <c r="AA70" s="80">
        <f>AA68+AA69</f>
        <v>92535</v>
      </c>
      <c r="AD70" s="91" t="s">
        <v>72</v>
      </c>
      <c r="AE70" s="88"/>
      <c r="AF70" s="88"/>
      <c r="AG70" s="64">
        <f>SUM(AG68,AG69)</f>
        <v>92535</v>
      </c>
      <c r="AH70" s="20"/>
    </row>
    <row r="71" ht="12.75" customHeight="1">
      <c r="A71" s="33"/>
      <c r="B71" s="25"/>
      <c r="C71" s="41"/>
      <c r="D71" s="3"/>
      <c r="E71" s="3"/>
      <c r="F71" s="33"/>
      <c r="G71" s="33"/>
      <c r="H71" s="33"/>
      <c r="I71" s="55"/>
      <c r="J71" s="33"/>
      <c r="L71" s="33"/>
      <c r="N71" s="33"/>
      <c r="O71" s="3"/>
      <c r="P71" s="33"/>
      <c r="R71" s="33"/>
      <c r="W71" s="3"/>
      <c r="X71" s="3"/>
      <c r="AD71" s="5"/>
      <c r="AE71" s="5"/>
      <c r="AF71" s="5"/>
      <c r="AG71" s="5"/>
      <c r="AH71" s="50"/>
    </row>
    <row r="72" ht="12.75" hidden="1" customHeight="1">
      <c r="A72" s="33"/>
      <c r="B72" s="25" t="s">
        <v>73</v>
      </c>
      <c r="D72" s="83">
        <v>25000.0</v>
      </c>
      <c r="E72" s="83">
        <v>15000.0</v>
      </c>
      <c r="F72" s="33"/>
      <c r="G72" s="80">
        <v>5000.0</v>
      </c>
      <c r="H72" s="33"/>
      <c r="I72" s="55"/>
      <c r="J72" s="33"/>
      <c r="K72" s="90">
        <v>5000.0</v>
      </c>
      <c r="L72" s="33"/>
      <c r="M72" s="90">
        <v>5000.0</v>
      </c>
      <c r="N72" s="33"/>
      <c r="O72" s="80">
        <v>0.0</v>
      </c>
      <c r="P72" s="33"/>
      <c r="Q72" s="80">
        <v>14663.0</v>
      </c>
      <c r="R72" s="33"/>
      <c r="S72" s="90">
        <v>0.0</v>
      </c>
      <c r="U72" s="90">
        <v>0.0</v>
      </c>
      <c r="W72" s="80">
        <v>0.0</v>
      </c>
      <c r="X72" s="3"/>
      <c r="Y72" s="90">
        <v>0.0</v>
      </c>
      <c r="AA72" s="90">
        <v>0.0</v>
      </c>
    </row>
    <row r="73" ht="12.75" customHeight="1">
      <c r="A73" s="33"/>
      <c r="B73" s="33"/>
      <c r="C73" s="33"/>
      <c r="E73" s="33"/>
      <c r="F73" s="3"/>
      <c r="G73" s="33"/>
      <c r="H73" s="33"/>
      <c r="I73" s="55"/>
      <c r="J73" s="33"/>
      <c r="L73" s="33"/>
      <c r="N73" s="33"/>
      <c r="O73" s="3"/>
      <c r="P73" s="33"/>
      <c r="R73" s="33"/>
      <c r="W73" s="3"/>
      <c r="X73" s="3"/>
    </row>
    <row r="74" ht="12.75" customHeight="1">
      <c r="A74" s="33"/>
      <c r="B74" s="33"/>
      <c r="C74" s="33"/>
      <c r="D74" s="33"/>
      <c r="E74" s="33"/>
      <c r="F74" s="3"/>
      <c r="G74" s="33"/>
      <c r="H74" s="33"/>
      <c r="I74" s="55"/>
      <c r="J74" s="33"/>
      <c r="L74" s="33"/>
      <c r="N74" s="33"/>
      <c r="O74" s="3"/>
      <c r="P74" s="33"/>
      <c r="R74" s="33"/>
      <c r="W74" s="3"/>
      <c r="X74" s="3"/>
    </row>
    <row r="75" ht="12.75" customHeight="1">
      <c r="A75" s="33"/>
      <c r="B75" s="33"/>
      <c r="C75" s="33"/>
      <c r="D75" s="33"/>
      <c r="E75" s="33"/>
      <c r="F75" s="3"/>
      <c r="G75" s="33"/>
      <c r="H75" s="33"/>
      <c r="I75" s="55"/>
      <c r="J75" s="33"/>
      <c r="L75" s="33"/>
      <c r="N75" s="33"/>
      <c r="O75" s="3"/>
      <c r="P75" s="33"/>
      <c r="R75" s="33"/>
      <c r="W75" s="92"/>
      <c r="X75" s="92"/>
    </row>
    <row r="76" ht="12.75" customHeight="1">
      <c r="A76" s="33"/>
      <c r="B76" s="33"/>
      <c r="C76" s="33"/>
      <c r="D76" s="33"/>
      <c r="E76" s="33"/>
      <c r="F76" s="3"/>
      <c r="G76" s="33"/>
      <c r="H76" s="33"/>
      <c r="I76" s="55"/>
      <c r="J76" s="33"/>
      <c r="L76" s="33"/>
      <c r="N76" s="33"/>
      <c r="O76" s="3"/>
      <c r="P76" s="33"/>
      <c r="R76" s="33"/>
    </row>
    <row r="77" ht="12.75" customHeight="1">
      <c r="A77" s="33"/>
      <c r="B77" s="33"/>
      <c r="C77" s="33"/>
      <c r="D77" s="33"/>
      <c r="E77" s="33"/>
      <c r="F77" s="3"/>
      <c r="G77" s="33"/>
      <c r="H77" s="33"/>
      <c r="I77" s="55"/>
      <c r="J77" s="33"/>
      <c r="L77" s="33"/>
      <c r="N77" s="33"/>
      <c r="O77" s="3"/>
      <c r="P77" s="33"/>
      <c r="R77" s="33"/>
    </row>
    <row r="78" ht="12.75" customHeight="1">
      <c r="A78" s="33"/>
      <c r="B78" s="33"/>
      <c r="C78" s="33"/>
      <c r="D78" s="33"/>
      <c r="E78" s="33"/>
      <c r="F78" s="3"/>
      <c r="G78" s="33"/>
      <c r="H78" s="33"/>
      <c r="I78" s="55"/>
      <c r="J78" s="33"/>
      <c r="L78" s="33"/>
      <c r="N78" s="33"/>
      <c r="O78" s="3"/>
      <c r="P78" s="33"/>
      <c r="R78" s="33"/>
      <c r="AA78" s="66"/>
    </row>
    <row r="79" ht="12.75" customHeight="1">
      <c r="A79" s="33"/>
      <c r="B79" s="33"/>
      <c r="C79" s="33"/>
      <c r="D79" s="33"/>
      <c r="E79" s="33"/>
      <c r="F79" s="3"/>
      <c r="G79" s="33"/>
      <c r="H79" s="33"/>
      <c r="I79" s="55"/>
      <c r="J79" s="33"/>
      <c r="L79" s="33"/>
      <c r="N79" s="33"/>
      <c r="O79" s="3"/>
      <c r="P79" s="33"/>
      <c r="R79" s="33"/>
    </row>
    <row r="80" ht="12.75" customHeight="1">
      <c r="A80" s="33"/>
      <c r="B80" s="33"/>
      <c r="C80" s="33"/>
      <c r="D80" s="33"/>
      <c r="E80" s="33"/>
      <c r="F80" s="3"/>
      <c r="G80" s="33"/>
      <c r="H80" s="33"/>
      <c r="I80" s="55"/>
      <c r="J80" s="33"/>
      <c r="L80" s="33"/>
      <c r="N80" s="33"/>
      <c r="O80" s="3"/>
      <c r="P80" s="33"/>
      <c r="R80" s="33"/>
    </row>
    <row r="81" ht="12.75" customHeight="1">
      <c r="A81" s="33"/>
      <c r="B81" s="33"/>
      <c r="C81" s="33"/>
      <c r="D81" s="33"/>
      <c r="E81" s="33"/>
      <c r="F81" s="3"/>
      <c r="G81" s="33"/>
      <c r="H81" s="33"/>
      <c r="I81" s="55"/>
      <c r="J81" s="33"/>
      <c r="L81" s="33"/>
      <c r="N81" s="33"/>
      <c r="O81" s="3"/>
      <c r="P81" s="33"/>
      <c r="R81" s="33"/>
    </row>
    <row r="82" ht="12.75" customHeight="1">
      <c r="A82" s="33"/>
      <c r="B82" s="33"/>
      <c r="C82" s="33"/>
      <c r="D82" s="33"/>
      <c r="E82" s="33"/>
      <c r="F82" s="3"/>
      <c r="G82" s="33"/>
      <c r="H82" s="33"/>
      <c r="I82" s="55"/>
      <c r="J82" s="33"/>
      <c r="L82" s="33"/>
      <c r="N82" s="33"/>
      <c r="O82" s="3"/>
      <c r="P82" s="33"/>
      <c r="R82" s="33"/>
    </row>
    <row r="83" ht="12.75" customHeight="1">
      <c r="A83" s="33"/>
      <c r="B83" s="33"/>
      <c r="C83" s="33"/>
      <c r="D83" s="33"/>
      <c r="E83" s="33"/>
      <c r="F83" s="3"/>
      <c r="G83" s="33"/>
      <c r="H83" s="33"/>
      <c r="I83" s="55"/>
      <c r="J83" s="33"/>
      <c r="L83" s="33"/>
      <c r="N83" s="33"/>
      <c r="O83" s="3"/>
      <c r="P83" s="33"/>
      <c r="R83" s="33"/>
    </row>
    <row r="84" ht="12.75" customHeight="1">
      <c r="A84" s="33"/>
      <c r="B84" s="33"/>
      <c r="C84" s="33"/>
      <c r="D84" s="33"/>
      <c r="E84" s="33"/>
      <c r="F84" s="3"/>
      <c r="G84" s="33"/>
      <c r="H84" s="33"/>
      <c r="I84" s="55"/>
      <c r="J84" s="33"/>
      <c r="L84" s="33"/>
      <c r="N84" s="33"/>
      <c r="O84" s="3"/>
      <c r="P84" s="33"/>
      <c r="R84" s="33"/>
    </row>
    <row r="85" ht="12.75" customHeight="1">
      <c r="A85" s="33"/>
      <c r="B85" s="33"/>
      <c r="C85" s="33"/>
      <c r="D85" s="33"/>
      <c r="E85" s="33"/>
      <c r="F85" s="3"/>
      <c r="G85" s="33"/>
      <c r="H85" s="33"/>
      <c r="I85" s="55"/>
      <c r="J85" s="33"/>
      <c r="L85" s="33"/>
      <c r="N85" s="33"/>
      <c r="O85" s="3"/>
      <c r="P85" s="33"/>
      <c r="R85" s="33"/>
    </row>
    <row r="86" ht="12.75" customHeight="1">
      <c r="A86" s="33"/>
      <c r="B86" s="33"/>
      <c r="C86" s="33"/>
      <c r="D86" s="33"/>
      <c r="E86" s="33"/>
      <c r="F86" s="3"/>
      <c r="G86" s="33"/>
      <c r="H86" s="33"/>
      <c r="I86" s="55"/>
      <c r="J86" s="33"/>
      <c r="L86" s="33"/>
      <c r="N86" s="33"/>
      <c r="O86" s="3"/>
      <c r="P86" s="33"/>
      <c r="R86" s="33"/>
    </row>
    <row r="87" ht="12.75" customHeight="1">
      <c r="A87" s="33"/>
      <c r="B87" s="33"/>
      <c r="C87" s="33"/>
      <c r="D87" s="33"/>
      <c r="E87" s="33"/>
      <c r="F87" s="3"/>
      <c r="G87" s="33"/>
      <c r="H87" s="33"/>
      <c r="I87" s="55"/>
      <c r="J87" s="33"/>
      <c r="L87" s="33"/>
      <c r="N87" s="33"/>
      <c r="O87" s="3"/>
      <c r="P87" s="33"/>
      <c r="R87" s="33"/>
    </row>
    <row r="88" ht="12.75" customHeight="1">
      <c r="A88" s="33"/>
      <c r="B88" s="33"/>
      <c r="C88" s="33"/>
      <c r="D88" s="33"/>
      <c r="E88" s="33"/>
      <c r="F88" s="3"/>
      <c r="G88" s="33"/>
      <c r="H88" s="33"/>
      <c r="I88" s="55"/>
      <c r="J88" s="33"/>
      <c r="L88" s="33"/>
      <c r="N88" s="33"/>
      <c r="O88" s="3"/>
      <c r="P88" s="33"/>
      <c r="R88" s="33"/>
    </row>
    <row r="89" ht="12.75" customHeight="1">
      <c r="A89" s="33"/>
      <c r="B89" s="33"/>
      <c r="C89" s="33"/>
      <c r="D89" s="33"/>
      <c r="E89" s="33"/>
      <c r="F89" s="3"/>
      <c r="G89" s="33"/>
      <c r="H89" s="33"/>
      <c r="I89" s="55"/>
      <c r="J89" s="33"/>
      <c r="L89" s="33"/>
      <c r="N89" s="33"/>
      <c r="O89" s="3"/>
      <c r="P89" s="33"/>
      <c r="R89" s="33"/>
    </row>
    <row r="90" ht="12.75" customHeight="1">
      <c r="A90" s="93"/>
      <c r="B90" s="93"/>
      <c r="C90" s="93"/>
      <c r="D90" s="93"/>
      <c r="E90" s="93"/>
      <c r="F90" s="94"/>
      <c r="G90" s="93"/>
      <c r="H90" s="93"/>
      <c r="I90" s="55"/>
      <c r="J90" s="93"/>
      <c r="L90" s="93"/>
      <c r="N90" s="93"/>
      <c r="O90" s="3"/>
      <c r="P90" s="93"/>
      <c r="R90" s="93"/>
    </row>
    <row r="91" ht="12.75" customHeight="1">
      <c r="A91" s="93"/>
      <c r="B91" s="93"/>
      <c r="C91" s="93"/>
      <c r="D91" s="93"/>
      <c r="E91" s="93"/>
      <c r="F91" s="94"/>
      <c r="G91" s="93"/>
      <c r="H91" s="93"/>
      <c r="I91" s="55"/>
      <c r="J91" s="93"/>
      <c r="L91" s="93"/>
      <c r="N91" s="93"/>
      <c r="O91" s="3"/>
      <c r="P91" s="93"/>
      <c r="R91" s="93"/>
    </row>
    <row r="92" ht="12.75" customHeight="1">
      <c r="A92" s="93"/>
      <c r="B92" s="93"/>
      <c r="C92" s="93"/>
      <c r="D92" s="93"/>
      <c r="E92" s="93"/>
      <c r="F92" s="94"/>
      <c r="G92" s="93"/>
      <c r="H92" s="93"/>
      <c r="I92" s="55"/>
      <c r="J92" s="93"/>
      <c r="L92" s="93"/>
      <c r="N92" s="93"/>
      <c r="O92" s="3"/>
      <c r="P92" s="93"/>
      <c r="R92" s="93"/>
    </row>
    <row r="93" ht="12.75" customHeight="1">
      <c r="A93" s="93"/>
      <c r="B93" s="93"/>
      <c r="C93" s="93"/>
      <c r="D93" s="93"/>
      <c r="E93" s="93"/>
      <c r="F93" s="94"/>
      <c r="G93" s="93"/>
      <c r="H93" s="93"/>
      <c r="I93" s="55"/>
      <c r="J93" s="93"/>
      <c r="L93" s="93"/>
      <c r="N93" s="93"/>
      <c r="O93" s="3"/>
      <c r="P93" s="93"/>
      <c r="R93" s="93"/>
    </row>
    <row r="94" ht="12.75" customHeight="1">
      <c r="A94" s="93"/>
      <c r="B94" s="93"/>
      <c r="C94" s="93"/>
      <c r="D94" s="93"/>
      <c r="E94" s="93"/>
      <c r="F94" s="94"/>
      <c r="G94" s="93"/>
      <c r="H94" s="93"/>
      <c r="I94" s="55"/>
      <c r="J94" s="93"/>
      <c r="L94" s="93"/>
      <c r="N94" s="93"/>
      <c r="O94" s="3"/>
      <c r="P94" s="93"/>
      <c r="R94" s="93"/>
    </row>
    <row r="95" ht="12.75" customHeight="1">
      <c r="A95" s="93"/>
      <c r="B95" s="93"/>
      <c r="C95" s="93"/>
      <c r="D95" s="93"/>
      <c r="E95" s="93"/>
      <c r="F95" s="94"/>
      <c r="G95" s="93"/>
      <c r="H95" s="93"/>
      <c r="I95" s="55"/>
      <c r="J95" s="93"/>
      <c r="L95" s="93"/>
      <c r="N95" s="93"/>
      <c r="O95" s="3"/>
      <c r="P95" s="93"/>
      <c r="R95" s="93"/>
    </row>
    <row r="96" ht="12.75" customHeight="1">
      <c r="A96" s="93"/>
      <c r="B96" s="93"/>
      <c r="C96" s="93"/>
      <c r="D96" s="93"/>
      <c r="E96" s="93"/>
      <c r="F96" s="94"/>
      <c r="G96" s="93"/>
      <c r="H96" s="93"/>
      <c r="I96" s="55"/>
      <c r="J96" s="93"/>
      <c r="L96" s="93"/>
      <c r="N96" s="93"/>
      <c r="O96" s="3"/>
      <c r="P96" s="93"/>
      <c r="R96" s="93"/>
    </row>
    <row r="97" ht="12.75" customHeight="1">
      <c r="A97" s="93"/>
      <c r="B97" s="93"/>
      <c r="C97" s="93"/>
      <c r="D97" s="93"/>
      <c r="E97" s="93"/>
      <c r="F97" s="94"/>
      <c r="G97" s="93"/>
      <c r="H97" s="93"/>
      <c r="I97" s="55"/>
      <c r="J97" s="93"/>
      <c r="L97" s="93"/>
      <c r="N97" s="93"/>
      <c r="O97" s="3"/>
      <c r="P97" s="93"/>
      <c r="R97" s="93"/>
    </row>
    <row r="98" ht="12.75" customHeight="1">
      <c r="A98" s="93"/>
      <c r="B98" s="93"/>
      <c r="C98" s="93"/>
      <c r="D98" s="93"/>
      <c r="E98" s="93"/>
      <c r="F98" s="94"/>
      <c r="G98" s="93"/>
      <c r="H98" s="93"/>
      <c r="I98" s="55"/>
      <c r="J98" s="93"/>
      <c r="L98" s="93"/>
      <c r="N98" s="93"/>
      <c r="O98" s="3"/>
      <c r="P98" s="93"/>
      <c r="R98" s="93"/>
    </row>
    <row r="99" ht="12.75" customHeight="1">
      <c r="A99" s="93"/>
      <c r="B99" s="93"/>
      <c r="C99" s="93"/>
      <c r="D99" s="93"/>
      <c r="E99" s="93"/>
      <c r="F99" s="94"/>
      <c r="G99" s="93"/>
      <c r="H99" s="93"/>
      <c r="I99" s="55"/>
      <c r="J99" s="93"/>
      <c r="L99" s="93"/>
      <c r="N99" s="93"/>
      <c r="O99" s="3"/>
      <c r="P99" s="93"/>
      <c r="R99" s="93"/>
    </row>
    <row r="100" ht="12.75" customHeight="1">
      <c r="A100" s="93"/>
      <c r="B100" s="93"/>
      <c r="C100" s="93"/>
      <c r="D100" s="93"/>
      <c r="E100" s="93"/>
      <c r="F100" s="94"/>
      <c r="G100" s="93"/>
      <c r="H100" s="93"/>
      <c r="I100" s="55"/>
      <c r="J100" s="93"/>
      <c r="L100" s="93"/>
      <c r="N100" s="93"/>
      <c r="O100" s="3"/>
      <c r="P100" s="93"/>
      <c r="R100" s="93"/>
    </row>
    <row r="101" ht="12.75" customHeight="1">
      <c r="A101" s="93"/>
      <c r="B101" s="93"/>
      <c r="C101" s="93"/>
      <c r="D101" s="93"/>
      <c r="E101" s="93"/>
      <c r="F101" s="94"/>
      <c r="G101" s="93"/>
      <c r="H101" s="93"/>
      <c r="I101" s="55"/>
      <c r="J101" s="93"/>
      <c r="L101" s="93"/>
      <c r="N101" s="93"/>
      <c r="O101" s="3"/>
      <c r="P101" s="93"/>
      <c r="R101" s="93"/>
    </row>
    <row r="102" ht="12.75" customHeight="1">
      <c r="A102" s="93"/>
      <c r="B102" s="93"/>
      <c r="C102" s="93"/>
      <c r="D102" s="93"/>
      <c r="E102" s="93"/>
      <c r="F102" s="94"/>
      <c r="G102" s="93"/>
      <c r="H102" s="93"/>
      <c r="I102" s="55"/>
      <c r="J102" s="93"/>
      <c r="L102" s="93"/>
      <c r="N102" s="93"/>
      <c r="O102" s="3"/>
      <c r="P102" s="93"/>
      <c r="R102" s="93"/>
    </row>
    <row r="103" ht="12.75" customHeight="1">
      <c r="A103" s="93"/>
      <c r="B103" s="93"/>
      <c r="C103" s="93"/>
      <c r="D103" s="93"/>
      <c r="E103" s="93"/>
      <c r="F103" s="94"/>
      <c r="G103" s="93"/>
      <c r="H103" s="93"/>
      <c r="I103" s="55"/>
      <c r="J103" s="93"/>
      <c r="L103" s="93"/>
      <c r="N103" s="93"/>
      <c r="O103" s="3"/>
      <c r="P103" s="93"/>
      <c r="R103" s="93"/>
    </row>
    <row r="104" ht="12.75" customHeight="1">
      <c r="A104" s="93"/>
      <c r="B104" s="93"/>
      <c r="C104" s="93"/>
      <c r="D104" s="93"/>
      <c r="E104" s="93"/>
      <c r="F104" s="94"/>
      <c r="G104" s="93"/>
      <c r="H104" s="93"/>
      <c r="I104" s="55"/>
      <c r="J104" s="93"/>
      <c r="L104" s="93"/>
      <c r="N104" s="93"/>
      <c r="O104" s="3"/>
      <c r="P104" s="93"/>
      <c r="R104" s="93"/>
    </row>
    <row r="105" ht="12.75" customHeight="1">
      <c r="A105" s="93"/>
      <c r="B105" s="93"/>
      <c r="C105" s="93"/>
      <c r="D105" s="93"/>
      <c r="E105" s="93"/>
      <c r="F105" s="94"/>
      <c r="G105" s="93"/>
      <c r="H105" s="93"/>
      <c r="I105" s="55"/>
      <c r="J105" s="93"/>
      <c r="L105" s="93"/>
      <c r="N105" s="93"/>
      <c r="O105" s="3"/>
      <c r="P105" s="93"/>
      <c r="R105" s="93"/>
    </row>
    <row r="106" ht="12.75" customHeight="1">
      <c r="A106" s="93"/>
      <c r="B106" s="93"/>
      <c r="C106" s="93"/>
      <c r="D106" s="93"/>
      <c r="E106" s="93"/>
      <c r="F106" s="94"/>
      <c r="G106" s="93"/>
      <c r="H106" s="93"/>
      <c r="I106" s="55"/>
      <c r="J106" s="93"/>
      <c r="L106" s="93"/>
      <c r="N106" s="93"/>
      <c r="O106" s="3"/>
      <c r="P106" s="93"/>
      <c r="R106" s="93"/>
    </row>
    <row r="107" ht="12.75" customHeight="1">
      <c r="A107" s="93"/>
      <c r="B107" s="93"/>
      <c r="C107" s="93"/>
      <c r="D107" s="93"/>
      <c r="E107" s="93"/>
      <c r="F107" s="94"/>
      <c r="G107" s="93"/>
      <c r="H107" s="93"/>
      <c r="I107" s="55"/>
      <c r="J107" s="93"/>
      <c r="L107" s="93"/>
      <c r="N107" s="93"/>
      <c r="O107" s="3"/>
      <c r="P107" s="93"/>
      <c r="R107" s="93"/>
    </row>
    <row r="108" ht="12.75" customHeight="1">
      <c r="A108" s="93"/>
      <c r="B108" s="93"/>
      <c r="C108" s="93"/>
      <c r="D108" s="93"/>
      <c r="E108" s="93"/>
      <c r="F108" s="94"/>
      <c r="G108" s="93"/>
      <c r="H108" s="93"/>
      <c r="I108" s="55"/>
      <c r="J108" s="93"/>
      <c r="L108" s="93"/>
      <c r="N108" s="93"/>
      <c r="O108" s="3"/>
      <c r="P108" s="93"/>
      <c r="R108" s="93"/>
    </row>
    <row r="109" ht="12.75" customHeight="1">
      <c r="A109" s="93"/>
      <c r="B109" s="93"/>
      <c r="C109" s="93"/>
      <c r="D109" s="93"/>
      <c r="E109" s="93"/>
      <c r="F109" s="94"/>
      <c r="G109" s="93"/>
      <c r="H109" s="93"/>
      <c r="I109" s="55"/>
      <c r="J109" s="93"/>
      <c r="L109" s="93"/>
      <c r="N109" s="93"/>
      <c r="O109" s="3"/>
      <c r="P109" s="93"/>
      <c r="R109" s="93"/>
    </row>
    <row r="110" ht="12.75" customHeight="1">
      <c r="A110" s="93"/>
      <c r="B110" s="93"/>
      <c r="C110" s="93"/>
      <c r="D110" s="93"/>
      <c r="E110" s="93"/>
      <c r="F110" s="94"/>
      <c r="G110" s="93"/>
      <c r="H110" s="93"/>
      <c r="I110" s="55"/>
      <c r="J110" s="93"/>
      <c r="L110" s="93"/>
      <c r="N110" s="93"/>
      <c r="O110" s="3"/>
      <c r="P110" s="93"/>
      <c r="R110" s="93"/>
    </row>
    <row r="111" ht="12.75" customHeight="1">
      <c r="A111" s="93"/>
      <c r="B111" s="93"/>
      <c r="C111" s="93"/>
      <c r="D111" s="93"/>
      <c r="E111" s="93"/>
      <c r="F111" s="94"/>
      <c r="G111" s="93"/>
      <c r="H111" s="93"/>
      <c r="I111" s="55"/>
      <c r="J111" s="93"/>
      <c r="L111" s="93"/>
      <c r="N111" s="93"/>
      <c r="O111" s="3"/>
      <c r="P111" s="93"/>
      <c r="R111" s="93"/>
    </row>
    <row r="112" ht="12.75" customHeight="1">
      <c r="A112" s="93"/>
      <c r="B112" s="93"/>
      <c r="C112" s="93"/>
      <c r="D112" s="93"/>
      <c r="E112" s="93"/>
      <c r="F112" s="94"/>
      <c r="G112" s="93"/>
      <c r="H112" s="93"/>
      <c r="I112" s="55"/>
      <c r="J112" s="93"/>
      <c r="L112" s="93"/>
      <c r="N112" s="93"/>
      <c r="O112" s="3"/>
      <c r="P112" s="93"/>
      <c r="R112" s="93"/>
    </row>
    <row r="113" ht="12.75" customHeight="1">
      <c r="A113" s="93"/>
      <c r="B113" s="93"/>
      <c r="C113" s="93"/>
      <c r="D113" s="93"/>
      <c r="E113" s="93"/>
      <c r="F113" s="94"/>
      <c r="G113" s="93"/>
      <c r="H113" s="93"/>
      <c r="I113" s="55"/>
      <c r="J113" s="93"/>
      <c r="L113" s="93"/>
      <c r="N113" s="93"/>
      <c r="O113" s="3"/>
      <c r="P113" s="93"/>
      <c r="R113" s="93"/>
    </row>
    <row r="114" ht="12.75" customHeight="1">
      <c r="A114" s="93"/>
      <c r="B114" s="93"/>
      <c r="C114" s="93"/>
      <c r="D114" s="93"/>
      <c r="E114" s="93"/>
      <c r="F114" s="94"/>
      <c r="G114" s="93"/>
      <c r="H114" s="93"/>
      <c r="I114" s="55"/>
      <c r="J114" s="93"/>
      <c r="L114" s="93"/>
      <c r="N114" s="93"/>
      <c r="O114" s="3"/>
      <c r="P114" s="93"/>
      <c r="R114" s="93"/>
    </row>
    <row r="115" ht="12.75" customHeight="1">
      <c r="A115" s="93"/>
      <c r="B115" s="93"/>
      <c r="C115" s="93"/>
      <c r="D115" s="93"/>
      <c r="E115" s="93"/>
      <c r="F115" s="94"/>
      <c r="G115" s="93"/>
      <c r="H115" s="93"/>
      <c r="I115" s="55"/>
      <c r="J115" s="93"/>
      <c r="L115" s="93"/>
      <c r="N115" s="93"/>
      <c r="O115" s="3"/>
      <c r="P115" s="93"/>
      <c r="R115" s="93"/>
    </row>
    <row r="116" ht="12.75" customHeight="1">
      <c r="A116" s="93"/>
      <c r="B116" s="93"/>
      <c r="C116" s="93"/>
      <c r="D116" s="93"/>
      <c r="E116" s="93"/>
      <c r="F116" s="94"/>
      <c r="G116" s="93"/>
      <c r="H116" s="93"/>
      <c r="I116" s="55"/>
      <c r="J116" s="93"/>
      <c r="L116" s="93"/>
      <c r="N116" s="93"/>
      <c r="O116" s="3"/>
      <c r="P116" s="93"/>
      <c r="R116" s="93"/>
    </row>
    <row r="117" ht="12.75" customHeight="1">
      <c r="A117" s="93"/>
      <c r="B117" s="93"/>
      <c r="C117" s="93"/>
      <c r="D117" s="93"/>
      <c r="E117" s="93"/>
      <c r="F117" s="94"/>
      <c r="G117" s="93"/>
      <c r="H117" s="93"/>
      <c r="I117" s="55"/>
      <c r="J117" s="93"/>
      <c r="L117" s="93"/>
      <c r="N117" s="93"/>
      <c r="O117" s="3"/>
      <c r="P117" s="93"/>
      <c r="R117" s="93"/>
    </row>
    <row r="118" ht="12.75" customHeight="1">
      <c r="A118" s="93"/>
      <c r="B118" s="93"/>
      <c r="C118" s="93"/>
      <c r="D118" s="93"/>
      <c r="E118" s="93"/>
      <c r="F118" s="94"/>
      <c r="G118" s="93"/>
      <c r="H118" s="93"/>
      <c r="I118" s="55"/>
      <c r="J118" s="93"/>
      <c r="L118" s="93"/>
      <c r="N118" s="93"/>
      <c r="O118" s="3"/>
      <c r="P118" s="93"/>
      <c r="R118" s="93"/>
    </row>
    <row r="119" ht="12.75" customHeight="1">
      <c r="A119" s="93"/>
      <c r="B119" s="93"/>
      <c r="C119" s="93"/>
      <c r="D119" s="93"/>
      <c r="E119" s="93"/>
      <c r="F119" s="94"/>
      <c r="G119" s="93"/>
      <c r="H119" s="93"/>
      <c r="I119" s="55"/>
      <c r="J119" s="93"/>
      <c r="L119" s="93"/>
      <c r="N119" s="93"/>
      <c r="O119" s="3"/>
      <c r="P119" s="93"/>
      <c r="R119" s="93"/>
    </row>
    <row r="120" ht="12.75" customHeight="1">
      <c r="A120" s="93"/>
      <c r="B120" s="93"/>
      <c r="C120" s="93"/>
      <c r="D120" s="93"/>
      <c r="E120" s="93"/>
      <c r="F120" s="94"/>
      <c r="G120" s="93"/>
      <c r="H120" s="93"/>
      <c r="I120" s="55"/>
      <c r="J120" s="93"/>
      <c r="L120" s="93"/>
      <c r="N120" s="93"/>
      <c r="O120" s="3"/>
      <c r="P120" s="93"/>
      <c r="R120" s="93"/>
    </row>
    <row r="121" ht="12.75" customHeight="1">
      <c r="A121" s="93"/>
      <c r="B121" s="93"/>
      <c r="C121" s="93"/>
      <c r="D121" s="93"/>
      <c r="E121" s="93"/>
      <c r="F121" s="94"/>
      <c r="G121" s="93"/>
      <c r="H121" s="93"/>
      <c r="I121" s="55"/>
      <c r="J121" s="93"/>
      <c r="L121" s="93"/>
      <c r="N121" s="93"/>
      <c r="O121" s="3"/>
      <c r="P121" s="93"/>
      <c r="R121" s="93"/>
    </row>
    <row r="122" ht="12.75" customHeight="1">
      <c r="A122" s="93"/>
      <c r="B122" s="93"/>
      <c r="C122" s="93"/>
      <c r="D122" s="93"/>
      <c r="E122" s="93"/>
      <c r="F122" s="94"/>
      <c r="G122" s="93"/>
      <c r="H122" s="93"/>
      <c r="I122" s="55"/>
      <c r="J122" s="93"/>
      <c r="L122" s="93"/>
      <c r="N122" s="93"/>
      <c r="O122" s="3"/>
      <c r="P122" s="93"/>
      <c r="R122" s="93"/>
    </row>
    <row r="123" ht="12.75" customHeight="1">
      <c r="A123" s="93"/>
      <c r="B123" s="93"/>
      <c r="C123" s="93"/>
      <c r="D123" s="93"/>
      <c r="E123" s="93"/>
      <c r="F123" s="94"/>
      <c r="G123" s="93"/>
      <c r="H123" s="93"/>
      <c r="I123" s="55"/>
      <c r="J123" s="93"/>
      <c r="L123" s="93"/>
      <c r="N123" s="93"/>
      <c r="O123" s="3"/>
      <c r="P123" s="93"/>
      <c r="R123" s="93"/>
    </row>
    <row r="124" ht="12.75" customHeight="1">
      <c r="A124" s="93"/>
      <c r="B124" s="93"/>
      <c r="C124" s="93"/>
      <c r="D124" s="93"/>
      <c r="E124" s="93"/>
      <c r="F124" s="94"/>
      <c r="G124" s="93"/>
      <c r="H124" s="93"/>
      <c r="I124" s="55"/>
      <c r="J124" s="93"/>
      <c r="L124" s="93"/>
      <c r="N124" s="93"/>
      <c r="O124" s="3"/>
      <c r="P124" s="93"/>
      <c r="R124" s="93"/>
    </row>
    <row r="125" ht="12.75" customHeight="1">
      <c r="A125" s="93"/>
      <c r="B125" s="93"/>
      <c r="C125" s="93"/>
      <c r="D125" s="93"/>
      <c r="E125" s="93"/>
      <c r="F125" s="94"/>
      <c r="G125" s="93"/>
      <c r="H125" s="93"/>
      <c r="I125" s="55"/>
      <c r="J125" s="93"/>
      <c r="L125" s="93"/>
      <c r="N125" s="93"/>
      <c r="O125" s="3"/>
      <c r="P125" s="93"/>
      <c r="R125" s="93"/>
    </row>
    <row r="126" ht="12.75" customHeight="1">
      <c r="A126" s="93"/>
      <c r="B126" s="93"/>
      <c r="C126" s="93"/>
      <c r="D126" s="93"/>
      <c r="E126" s="93"/>
      <c r="F126" s="94"/>
      <c r="G126" s="93"/>
      <c r="H126" s="93"/>
      <c r="I126" s="55"/>
      <c r="J126" s="93"/>
      <c r="L126" s="93"/>
      <c r="N126" s="93"/>
      <c r="O126" s="3"/>
      <c r="P126" s="93"/>
      <c r="R126" s="93"/>
    </row>
    <row r="127" ht="12.75" customHeight="1">
      <c r="A127" s="93"/>
      <c r="B127" s="93"/>
      <c r="C127" s="93"/>
      <c r="D127" s="93"/>
      <c r="E127" s="93"/>
      <c r="F127" s="94"/>
      <c r="G127" s="93"/>
      <c r="H127" s="93"/>
      <c r="I127" s="55"/>
      <c r="J127" s="93"/>
      <c r="L127" s="93"/>
      <c r="N127" s="93"/>
      <c r="O127" s="3"/>
      <c r="P127" s="93"/>
      <c r="R127" s="93"/>
    </row>
    <row r="128" ht="12.75" customHeight="1">
      <c r="A128" s="93"/>
      <c r="B128" s="93"/>
      <c r="C128" s="93"/>
      <c r="D128" s="93"/>
      <c r="E128" s="93"/>
      <c r="F128" s="94"/>
      <c r="G128" s="93"/>
      <c r="H128" s="93"/>
      <c r="I128" s="55"/>
      <c r="J128" s="93"/>
      <c r="L128" s="93"/>
      <c r="N128" s="93"/>
      <c r="O128" s="3"/>
      <c r="P128" s="93"/>
      <c r="R128" s="93"/>
    </row>
    <row r="129" ht="12.75" customHeight="1">
      <c r="A129" s="93"/>
      <c r="B129" s="93"/>
      <c r="C129" s="93"/>
      <c r="D129" s="93"/>
      <c r="E129" s="93"/>
      <c r="F129" s="94"/>
      <c r="G129" s="93"/>
      <c r="H129" s="93"/>
      <c r="I129" s="55"/>
      <c r="J129" s="93"/>
      <c r="L129" s="93"/>
      <c r="N129" s="93"/>
      <c r="O129" s="3"/>
      <c r="P129" s="93"/>
      <c r="R129" s="93"/>
    </row>
    <row r="130" ht="12.75" customHeight="1">
      <c r="A130" s="93"/>
      <c r="B130" s="93"/>
      <c r="C130" s="93"/>
      <c r="D130" s="93"/>
      <c r="E130" s="93"/>
      <c r="F130" s="94"/>
      <c r="G130" s="93"/>
      <c r="H130" s="93"/>
      <c r="I130" s="55"/>
      <c r="J130" s="93"/>
      <c r="L130" s="93"/>
      <c r="N130" s="93"/>
      <c r="O130" s="3"/>
      <c r="P130" s="93"/>
      <c r="R130" s="93"/>
    </row>
    <row r="131" ht="12.75" customHeight="1">
      <c r="A131" s="93"/>
      <c r="B131" s="93"/>
      <c r="C131" s="93"/>
      <c r="D131" s="93"/>
      <c r="E131" s="93"/>
      <c r="F131" s="94"/>
      <c r="G131" s="93"/>
      <c r="H131" s="93"/>
      <c r="I131" s="55"/>
      <c r="J131" s="93"/>
      <c r="L131" s="93"/>
      <c r="N131" s="93"/>
      <c r="O131" s="3"/>
      <c r="P131" s="93"/>
      <c r="R131" s="93"/>
    </row>
    <row r="132" ht="12.75" customHeight="1">
      <c r="A132" s="93"/>
      <c r="B132" s="93"/>
      <c r="C132" s="93"/>
      <c r="D132" s="93"/>
      <c r="E132" s="93"/>
      <c r="F132" s="94"/>
      <c r="G132" s="93"/>
      <c r="H132" s="93"/>
      <c r="I132" s="55"/>
      <c r="J132" s="93"/>
      <c r="L132" s="93"/>
      <c r="N132" s="93"/>
      <c r="O132" s="3"/>
      <c r="P132" s="93"/>
      <c r="R132" s="93"/>
    </row>
    <row r="133" ht="12.75" customHeight="1">
      <c r="A133" s="93"/>
      <c r="B133" s="93"/>
      <c r="C133" s="93"/>
      <c r="D133" s="93"/>
      <c r="E133" s="93"/>
      <c r="F133" s="94"/>
      <c r="G133" s="93"/>
      <c r="H133" s="93"/>
      <c r="I133" s="55"/>
      <c r="J133" s="93"/>
      <c r="L133" s="93"/>
      <c r="N133" s="93"/>
      <c r="O133" s="3"/>
      <c r="P133" s="93"/>
      <c r="R133" s="93"/>
    </row>
    <row r="134" ht="12.75" customHeight="1">
      <c r="A134" s="93"/>
      <c r="B134" s="93"/>
      <c r="C134" s="93"/>
      <c r="D134" s="93"/>
      <c r="E134" s="93"/>
      <c r="F134" s="94"/>
      <c r="G134" s="93"/>
      <c r="H134" s="93"/>
      <c r="I134" s="55"/>
      <c r="J134" s="93"/>
      <c r="L134" s="93"/>
      <c r="N134" s="93"/>
      <c r="O134" s="3"/>
      <c r="P134" s="93"/>
      <c r="R134" s="93"/>
    </row>
    <row r="135" ht="12.75" customHeight="1">
      <c r="A135" s="93"/>
      <c r="B135" s="93"/>
      <c r="C135" s="93"/>
      <c r="D135" s="93"/>
      <c r="E135" s="93"/>
      <c r="F135" s="94"/>
      <c r="G135" s="93"/>
      <c r="H135" s="93"/>
      <c r="I135" s="55"/>
      <c r="J135" s="93"/>
      <c r="L135" s="93"/>
      <c r="N135" s="93"/>
      <c r="O135" s="3"/>
      <c r="P135" s="93"/>
      <c r="R135" s="93"/>
    </row>
    <row r="136" ht="12.75" customHeight="1">
      <c r="A136" s="93"/>
      <c r="B136" s="93"/>
      <c r="C136" s="93"/>
      <c r="D136" s="93"/>
      <c r="E136" s="93"/>
      <c r="F136" s="94"/>
      <c r="G136" s="93"/>
      <c r="H136" s="93"/>
      <c r="I136" s="55"/>
      <c r="J136" s="93"/>
      <c r="L136" s="93"/>
      <c r="N136" s="93"/>
      <c r="O136" s="3"/>
      <c r="P136" s="93"/>
      <c r="R136" s="93"/>
    </row>
    <row r="137" ht="12.75" customHeight="1">
      <c r="A137" s="93"/>
      <c r="B137" s="93"/>
      <c r="C137" s="93"/>
      <c r="D137" s="93"/>
      <c r="E137" s="93"/>
      <c r="F137" s="94"/>
      <c r="G137" s="93"/>
      <c r="H137" s="93"/>
      <c r="I137" s="55"/>
      <c r="J137" s="93"/>
      <c r="L137" s="93"/>
      <c r="N137" s="93"/>
      <c r="O137" s="3"/>
      <c r="P137" s="93"/>
      <c r="R137" s="93"/>
    </row>
    <row r="138" ht="12.75" customHeight="1">
      <c r="A138" s="93"/>
      <c r="B138" s="93"/>
      <c r="C138" s="93"/>
      <c r="D138" s="93"/>
      <c r="E138" s="93"/>
      <c r="F138" s="94"/>
      <c r="G138" s="93"/>
      <c r="H138" s="93"/>
      <c r="I138" s="55"/>
      <c r="J138" s="93"/>
      <c r="L138" s="93"/>
      <c r="N138" s="93"/>
      <c r="O138" s="3"/>
      <c r="P138" s="93"/>
      <c r="R138" s="93"/>
    </row>
    <row r="139" ht="12.75" customHeight="1">
      <c r="A139" s="93"/>
      <c r="B139" s="93"/>
      <c r="C139" s="93"/>
      <c r="D139" s="93"/>
      <c r="E139" s="93"/>
      <c r="F139" s="94"/>
      <c r="G139" s="93"/>
      <c r="H139" s="93"/>
      <c r="I139" s="55"/>
      <c r="J139" s="93"/>
      <c r="L139" s="93"/>
      <c r="N139" s="93"/>
      <c r="O139" s="3"/>
      <c r="P139" s="93"/>
      <c r="R139" s="93"/>
    </row>
    <row r="140" ht="12.75" customHeight="1">
      <c r="A140" s="93"/>
      <c r="B140" s="93"/>
      <c r="C140" s="93"/>
      <c r="D140" s="93"/>
      <c r="E140" s="93"/>
      <c r="F140" s="94"/>
      <c r="G140" s="93"/>
      <c r="H140" s="93"/>
      <c r="I140" s="55"/>
      <c r="J140" s="93"/>
      <c r="L140" s="93"/>
      <c r="N140" s="93"/>
      <c r="O140" s="3"/>
      <c r="P140" s="93"/>
      <c r="R140" s="93"/>
    </row>
    <row r="141" ht="12.75" customHeight="1">
      <c r="A141" s="93"/>
      <c r="B141" s="93"/>
      <c r="C141" s="93"/>
      <c r="D141" s="93"/>
      <c r="E141" s="93"/>
      <c r="F141" s="94"/>
      <c r="G141" s="93"/>
      <c r="H141" s="93"/>
      <c r="I141" s="55"/>
      <c r="J141" s="93"/>
      <c r="L141" s="93"/>
      <c r="N141" s="93"/>
      <c r="O141" s="3"/>
      <c r="P141" s="93"/>
      <c r="R141" s="93"/>
    </row>
    <row r="142" ht="12.75" customHeight="1">
      <c r="A142" s="93"/>
      <c r="B142" s="93"/>
      <c r="C142" s="93"/>
      <c r="D142" s="93"/>
      <c r="E142" s="93"/>
      <c r="F142" s="94"/>
      <c r="G142" s="93"/>
      <c r="H142" s="93"/>
      <c r="I142" s="55"/>
      <c r="J142" s="93"/>
      <c r="L142" s="93"/>
      <c r="N142" s="93"/>
      <c r="O142" s="3"/>
      <c r="P142" s="93"/>
      <c r="R142" s="93"/>
    </row>
    <row r="143" ht="12.75" customHeight="1">
      <c r="A143" s="93"/>
      <c r="B143" s="93"/>
      <c r="C143" s="93"/>
      <c r="D143" s="93"/>
      <c r="E143" s="93"/>
      <c r="F143" s="94"/>
      <c r="G143" s="93"/>
      <c r="H143" s="93"/>
      <c r="I143" s="55"/>
      <c r="J143" s="93"/>
      <c r="L143" s="93"/>
      <c r="N143" s="93"/>
      <c r="O143" s="3"/>
      <c r="P143" s="93"/>
      <c r="R143" s="93"/>
    </row>
    <row r="144" ht="12.75" customHeight="1">
      <c r="A144" s="93"/>
      <c r="B144" s="93"/>
      <c r="C144" s="93"/>
      <c r="D144" s="93"/>
      <c r="E144" s="93"/>
      <c r="F144" s="94"/>
      <c r="G144" s="93"/>
      <c r="H144" s="93"/>
      <c r="I144" s="55"/>
      <c r="J144" s="93"/>
      <c r="L144" s="93"/>
      <c r="N144" s="93"/>
      <c r="O144" s="3"/>
      <c r="P144" s="93"/>
      <c r="R144" s="93"/>
    </row>
    <row r="145" ht="12.75" customHeight="1">
      <c r="A145" s="93"/>
      <c r="B145" s="93"/>
      <c r="C145" s="93"/>
      <c r="D145" s="93"/>
      <c r="E145" s="93"/>
      <c r="F145" s="94"/>
      <c r="G145" s="93"/>
      <c r="H145" s="93"/>
      <c r="I145" s="55"/>
      <c r="J145" s="93"/>
      <c r="L145" s="93"/>
      <c r="N145" s="93"/>
      <c r="O145" s="3"/>
      <c r="P145" s="93"/>
      <c r="R145" s="93"/>
    </row>
    <row r="146" ht="12.75" customHeight="1">
      <c r="A146" s="93"/>
      <c r="B146" s="93"/>
      <c r="C146" s="93"/>
      <c r="D146" s="93"/>
      <c r="E146" s="93"/>
      <c r="F146" s="94"/>
      <c r="G146" s="93"/>
      <c r="H146" s="93"/>
      <c r="I146" s="55"/>
      <c r="J146" s="93"/>
      <c r="L146" s="93"/>
      <c r="N146" s="93"/>
      <c r="O146" s="3"/>
      <c r="P146" s="93"/>
      <c r="R146" s="93"/>
    </row>
    <row r="147" ht="12.75" customHeight="1">
      <c r="A147" s="93"/>
      <c r="B147" s="93"/>
      <c r="C147" s="93"/>
      <c r="D147" s="93"/>
      <c r="E147" s="93"/>
      <c r="F147" s="94"/>
      <c r="G147" s="93"/>
      <c r="H147" s="93"/>
      <c r="I147" s="55"/>
      <c r="J147" s="93"/>
      <c r="L147" s="93"/>
      <c r="N147" s="93"/>
      <c r="O147" s="3"/>
      <c r="P147" s="93"/>
      <c r="R147" s="93"/>
    </row>
    <row r="148" ht="12.75" customHeight="1">
      <c r="A148" s="93"/>
      <c r="B148" s="93"/>
      <c r="C148" s="93"/>
      <c r="D148" s="93"/>
      <c r="E148" s="93"/>
      <c r="F148" s="94"/>
      <c r="G148" s="93"/>
      <c r="H148" s="93"/>
      <c r="I148" s="55"/>
      <c r="J148" s="93"/>
      <c r="L148" s="93"/>
      <c r="N148" s="93"/>
      <c r="O148" s="3"/>
      <c r="P148" s="93"/>
      <c r="R148" s="93"/>
    </row>
    <row r="149" ht="12.75" customHeight="1">
      <c r="A149" s="93"/>
      <c r="B149" s="93"/>
      <c r="C149" s="93"/>
      <c r="D149" s="93"/>
      <c r="E149" s="93"/>
      <c r="F149" s="94"/>
      <c r="G149" s="93"/>
      <c r="H149" s="93"/>
      <c r="I149" s="55"/>
      <c r="J149" s="93"/>
      <c r="L149" s="93"/>
      <c r="N149" s="93"/>
      <c r="O149" s="3"/>
      <c r="P149" s="93"/>
      <c r="R149" s="93"/>
    </row>
    <row r="150" ht="12.75" customHeight="1">
      <c r="A150" s="93"/>
      <c r="B150" s="93"/>
      <c r="C150" s="93"/>
      <c r="D150" s="93"/>
      <c r="E150" s="93"/>
      <c r="F150" s="94"/>
      <c r="G150" s="93"/>
      <c r="H150" s="93"/>
      <c r="I150" s="55"/>
      <c r="J150" s="93"/>
      <c r="L150" s="93"/>
      <c r="N150" s="93"/>
      <c r="O150" s="3"/>
      <c r="P150" s="93"/>
      <c r="R150" s="93"/>
    </row>
    <row r="151" ht="12.75" customHeight="1">
      <c r="A151" s="93"/>
      <c r="B151" s="93"/>
      <c r="C151" s="93"/>
      <c r="D151" s="93"/>
      <c r="E151" s="93"/>
      <c r="F151" s="94"/>
      <c r="G151" s="93"/>
      <c r="H151" s="93"/>
      <c r="I151" s="55"/>
      <c r="J151" s="93"/>
      <c r="L151" s="93"/>
      <c r="N151" s="93"/>
      <c r="O151" s="3"/>
      <c r="P151" s="93"/>
      <c r="R151" s="93"/>
    </row>
    <row r="152" ht="12.75" customHeight="1">
      <c r="A152" s="93"/>
      <c r="B152" s="93"/>
      <c r="C152" s="93"/>
      <c r="D152" s="93"/>
      <c r="E152" s="93"/>
      <c r="F152" s="94"/>
      <c r="G152" s="93"/>
      <c r="H152" s="93"/>
      <c r="I152" s="55"/>
      <c r="J152" s="93"/>
      <c r="L152" s="93"/>
      <c r="N152" s="93"/>
      <c r="O152" s="3"/>
      <c r="P152" s="93"/>
      <c r="R152" s="93"/>
    </row>
    <row r="153" ht="12.75" customHeight="1">
      <c r="A153" s="93"/>
      <c r="B153" s="93"/>
      <c r="C153" s="93"/>
      <c r="D153" s="93"/>
      <c r="E153" s="93"/>
      <c r="F153" s="94"/>
      <c r="G153" s="93"/>
      <c r="H153" s="93"/>
      <c r="I153" s="55"/>
      <c r="J153" s="93"/>
      <c r="L153" s="93"/>
      <c r="N153" s="93"/>
      <c r="O153" s="3"/>
      <c r="P153" s="93"/>
      <c r="R153" s="93"/>
    </row>
    <row r="154" ht="12.75" customHeight="1">
      <c r="A154" s="93"/>
      <c r="B154" s="93"/>
      <c r="C154" s="93"/>
      <c r="D154" s="93"/>
      <c r="E154" s="93"/>
      <c r="F154" s="94"/>
      <c r="G154" s="93"/>
      <c r="H154" s="93"/>
      <c r="I154" s="55"/>
      <c r="J154" s="93"/>
      <c r="L154" s="93"/>
      <c r="N154" s="93"/>
      <c r="O154" s="3"/>
      <c r="P154" s="93"/>
      <c r="R154" s="93"/>
    </row>
    <row r="155" ht="12.75" customHeight="1">
      <c r="A155" s="93"/>
      <c r="B155" s="93"/>
      <c r="C155" s="93"/>
      <c r="D155" s="93"/>
      <c r="E155" s="93"/>
      <c r="F155" s="94"/>
      <c r="G155" s="93"/>
      <c r="H155" s="93"/>
      <c r="I155" s="55"/>
      <c r="J155" s="93"/>
      <c r="L155" s="93"/>
      <c r="N155" s="93"/>
      <c r="O155" s="3"/>
      <c r="P155" s="93"/>
      <c r="R155" s="93"/>
    </row>
    <row r="156" ht="12.75" customHeight="1">
      <c r="A156" s="93"/>
      <c r="B156" s="93"/>
      <c r="C156" s="93"/>
      <c r="D156" s="93"/>
      <c r="E156" s="93"/>
      <c r="F156" s="94"/>
      <c r="G156" s="93"/>
      <c r="H156" s="93"/>
      <c r="I156" s="55"/>
      <c r="J156" s="93"/>
      <c r="L156" s="93"/>
      <c r="N156" s="93"/>
      <c r="O156" s="3"/>
      <c r="P156" s="93"/>
      <c r="R156" s="93"/>
    </row>
    <row r="157" ht="12.75" customHeight="1">
      <c r="A157" s="93"/>
      <c r="B157" s="93"/>
      <c r="C157" s="93"/>
      <c r="D157" s="93"/>
      <c r="E157" s="93"/>
      <c r="F157" s="94"/>
      <c r="G157" s="93"/>
      <c r="H157" s="93"/>
      <c r="I157" s="55"/>
      <c r="J157" s="93"/>
      <c r="L157" s="93"/>
      <c r="N157" s="93"/>
      <c r="O157" s="3"/>
      <c r="P157" s="93"/>
      <c r="R157" s="93"/>
    </row>
    <row r="158" ht="12.75" customHeight="1">
      <c r="A158" s="93"/>
      <c r="B158" s="93"/>
      <c r="C158" s="93"/>
      <c r="D158" s="93"/>
      <c r="E158" s="93"/>
      <c r="F158" s="94"/>
      <c r="G158" s="93"/>
      <c r="H158" s="93"/>
      <c r="I158" s="55"/>
      <c r="J158" s="93"/>
      <c r="L158" s="93"/>
      <c r="N158" s="93"/>
      <c r="O158" s="3"/>
      <c r="P158" s="93"/>
      <c r="R158" s="93"/>
    </row>
    <row r="159" ht="12.75" customHeight="1">
      <c r="A159" s="93"/>
      <c r="B159" s="93"/>
      <c r="C159" s="93"/>
      <c r="D159" s="93"/>
      <c r="E159" s="93"/>
      <c r="F159" s="94"/>
      <c r="G159" s="93"/>
      <c r="H159" s="93"/>
      <c r="I159" s="55"/>
      <c r="J159" s="93"/>
      <c r="L159" s="93"/>
      <c r="N159" s="93"/>
      <c r="O159" s="3"/>
      <c r="P159" s="93"/>
      <c r="R159" s="93"/>
    </row>
    <row r="160" ht="12.75" customHeight="1">
      <c r="A160" s="93"/>
      <c r="B160" s="93"/>
      <c r="C160" s="93"/>
      <c r="D160" s="93"/>
      <c r="E160" s="93"/>
      <c r="F160" s="94"/>
      <c r="G160" s="93"/>
      <c r="H160" s="93"/>
      <c r="I160" s="55"/>
      <c r="J160" s="93"/>
      <c r="L160" s="93"/>
      <c r="N160" s="93"/>
      <c r="O160" s="3"/>
      <c r="P160" s="93"/>
      <c r="R160" s="93"/>
    </row>
    <row r="161" ht="12.75" customHeight="1">
      <c r="A161" s="93"/>
      <c r="B161" s="93"/>
      <c r="C161" s="93"/>
      <c r="D161" s="93"/>
      <c r="E161" s="93"/>
      <c r="F161" s="94"/>
      <c r="G161" s="93"/>
      <c r="H161" s="93"/>
      <c r="I161" s="55"/>
      <c r="J161" s="93"/>
      <c r="L161" s="93"/>
      <c r="N161" s="93"/>
      <c r="O161" s="3"/>
      <c r="P161" s="93"/>
      <c r="R161" s="93"/>
    </row>
    <row r="162" ht="12.75" customHeight="1">
      <c r="A162" s="93"/>
      <c r="B162" s="93"/>
      <c r="C162" s="93"/>
      <c r="D162" s="93"/>
      <c r="E162" s="93"/>
      <c r="F162" s="94"/>
      <c r="G162" s="93"/>
      <c r="H162" s="93"/>
      <c r="I162" s="55"/>
      <c r="J162" s="93"/>
      <c r="L162" s="93"/>
      <c r="N162" s="93"/>
      <c r="O162" s="3"/>
      <c r="P162" s="93"/>
      <c r="R162" s="93"/>
    </row>
    <row r="163" ht="12.75" customHeight="1">
      <c r="A163" s="93"/>
      <c r="B163" s="93"/>
      <c r="C163" s="93"/>
      <c r="D163" s="93"/>
      <c r="E163" s="93"/>
      <c r="F163" s="94"/>
      <c r="G163" s="93"/>
      <c r="H163" s="93"/>
      <c r="I163" s="55"/>
      <c r="J163" s="93"/>
      <c r="L163" s="93"/>
      <c r="N163" s="93"/>
      <c r="O163" s="3"/>
      <c r="P163" s="93"/>
      <c r="R163" s="93"/>
    </row>
    <row r="164" ht="12.75" customHeight="1">
      <c r="A164" s="93"/>
      <c r="B164" s="93"/>
      <c r="C164" s="93"/>
      <c r="D164" s="93"/>
      <c r="E164" s="93"/>
      <c r="F164" s="94"/>
      <c r="G164" s="93"/>
      <c r="H164" s="93"/>
      <c r="I164" s="55"/>
      <c r="J164" s="93"/>
      <c r="L164" s="93"/>
      <c r="N164" s="93"/>
      <c r="O164" s="3"/>
      <c r="P164" s="93"/>
      <c r="R164" s="93"/>
    </row>
    <row r="165" ht="12.75" customHeight="1">
      <c r="A165" s="93"/>
      <c r="B165" s="93"/>
      <c r="C165" s="93"/>
      <c r="D165" s="93"/>
      <c r="E165" s="93"/>
      <c r="F165" s="94"/>
      <c r="G165" s="93"/>
      <c r="H165" s="93"/>
      <c r="I165" s="55"/>
      <c r="J165" s="93"/>
      <c r="L165" s="93"/>
      <c r="N165" s="93"/>
      <c r="O165" s="3"/>
      <c r="P165" s="93"/>
      <c r="R165" s="93"/>
    </row>
    <row r="166" ht="12.75" customHeight="1">
      <c r="A166" s="93"/>
      <c r="B166" s="93"/>
      <c r="C166" s="93"/>
      <c r="D166" s="93"/>
      <c r="E166" s="93"/>
      <c r="F166" s="94"/>
      <c r="G166" s="93"/>
      <c r="H166" s="93"/>
      <c r="I166" s="55"/>
      <c r="J166" s="93"/>
      <c r="L166" s="93"/>
      <c r="N166" s="93"/>
      <c r="O166" s="3"/>
      <c r="P166" s="93"/>
      <c r="R166" s="93"/>
    </row>
    <row r="167" ht="12.75" customHeight="1">
      <c r="A167" s="93"/>
      <c r="B167" s="93"/>
      <c r="C167" s="93"/>
      <c r="D167" s="93"/>
      <c r="E167" s="93"/>
      <c r="F167" s="94"/>
      <c r="G167" s="93"/>
      <c r="H167" s="93"/>
      <c r="I167" s="55"/>
      <c r="J167" s="93"/>
      <c r="L167" s="93"/>
      <c r="N167" s="93"/>
      <c r="O167" s="3"/>
      <c r="P167" s="93"/>
      <c r="R167" s="93"/>
    </row>
    <row r="168" ht="12.75" customHeight="1">
      <c r="A168" s="93"/>
      <c r="B168" s="93"/>
      <c r="C168" s="93"/>
      <c r="D168" s="93"/>
      <c r="E168" s="93"/>
      <c r="F168" s="94"/>
      <c r="G168" s="93"/>
      <c r="H168" s="93"/>
      <c r="I168" s="55"/>
      <c r="J168" s="93"/>
      <c r="L168" s="93"/>
      <c r="N168" s="93"/>
      <c r="O168" s="3"/>
      <c r="P168" s="93"/>
      <c r="R168" s="93"/>
    </row>
    <row r="169" ht="12.75" customHeight="1">
      <c r="A169" s="93"/>
      <c r="B169" s="93"/>
      <c r="C169" s="93"/>
      <c r="D169" s="93"/>
      <c r="E169" s="93"/>
      <c r="F169" s="94"/>
      <c r="G169" s="93"/>
      <c r="H169" s="93"/>
      <c r="I169" s="55"/>
      <c r="J169" s="93"/>
      <c r="L169" s="93"/>
      <c r="N169" s="93"/>
      <c r="O169" s="3"/>
      <c r="P169" s="93"/>
      <c r="R169" s="93"/>
    </row>
    <row r="170" ht="12.75" customHeight="1">
      <c r="A170" s="93"/>
      <c r="B170" s="93"/>
      <c r="C170" s="93"/>
      <c r="D170" s="93"/>
      <c r="E170" s="93"/>
      <c r="F170" s="94"/>
      <c r="G170" s="93"/>
      <c r="H170" s="93"/>
      <c r="I170" s="55"/>
      <c r="J170" s="93"/>
      <c r="L170" s="93"/>
      <c r="N170" s="93"/>
      <c r="O170" s="3"/>
      <c r="P170" s="93"/>
      <c r="R170" s="93"/>
    </row>
    <row r="171" ht="12.75" customHeight="1">
      <c r="A171" s="93"/>
      <c r="B171" s="93"/>
      <c r="C171" s="93"/>
      <c r="D171" s="93"/>
      <c r="E171" s="93"/>
      <c r="F171" s="94"/>
      <c r="G171" s="93"/>
      <c r="H171" s="93"/>
      <c r="I171" s="55"/>
      <c r="J171" s="93"/>
      <c r="L171" s="93"/>
      <c r="N171" s="93"/>
      <c r="O171" s="3"/>
      <c r="P171" s="93"/>
      <c r="R171" s="93"/>
    </row>
    <row r="172" ht="12.75" customHeight="1">
      <c r="A172" s="93"/>
      <c r="B172" s="93"/>
      <c r="C172" s="93"/>
      <c r="D172" s="93"/>
      <c r="E172" s="93"/>
      <c r="F172" s="94"/>
      <c r="G172" s="93"/>
      <c r="H172" s="93"/>
      <c r="I172" s="55"/>
      <c r="J172" s="93"/>
      <c r="L172" s="93"/>
      <c r="N172" s="93"/>
      <c r="O172" s="3"/>
      <c r="P172" s="93"/>
      <c r="R172" s="93"/>
    </row>
    <row r="173" ht="12.75" customHeight="1">
      <c r="A173" s="93"/>
      <c r="B173" s="93"/>
      <c r="C173" s="93"/>
      <c r="D173" s="93"/>
      <c r="E173" s="93"/>
      <c r="F173" s="94"/>
      <c r="G173" s="93"/>
      <c r="H173" s="93"/>
      <c r="I173" s="55"/>
      <c r="J173" s="93"/>
      <c r="L173" s="93"/>
      <c r="N173" s="93"/>
      <c r="O173" s="3"/>
      <c r="P173" s="93"/>
      <c r="R173" s="93"/>
    </row>
    <row r="174" ht="12.75" customHeight="1">
      <c r="A174" s="93"/>
      <c r="B174" s="93"/>
      <c r="C174" s="93"/>
      <c r="D174" s="93"/>
      <c r="E174" s="93"/>
      <c r="F174" s="94"/>
      <c r="G174" s="93"/>
      <c r="H174" s="93"/>
      <c r="I174" s="55"/>
      <c r="J174" s="93"/>
      <c r="L174" s="93"/>
      <c r="N174" s="93"/>
      <c r="O174" s="3"/>
      <c r="P174" s="93"/>
      <c r="R174" s="93"/>
    </row>
    <row r="175" ht="12.75" customHeight="1">
      <c r="A175" s="93"/>
      <c r="B175" s="93"/>
      <c r="C175" s="93"/>
      <c r="D175" s="93"/>
      <c r="E175" s="93"/>
      <c r="F175" s="94"/>
      <c r="G175" s="93"/>
      <c r="H175" s="93"/>
      <c r="I175" s="55"/>
      <c r="J175" s="93"/>
      <c r="L175" s="93"/>
      <c r="N175" s="93"/>
      <c r="O175" s="3"/>
      <c r="P175" s="93"/>
      <c r="R175" s="93"/>
    </row>
    <row r="176" ht="12.75" customHeight="1">
      <c r="A176" s="93"/>
      <c r="B176" s="93"/>
      <c r="C176" s="93"/>
      <c r="D176" s="93"/>
      <c r="E176" s="93"/>
      <c r="F176" s="94"/>
      <c r="G176" s="93"/>
      <c r="H176" s="93"/>
      <c r="I176" s="55"/>
      <c r="J176" s="93"/>
      <c r="L176" s="93"/>
      <c r="N176" s="93"/>
      <c r="O176" s="3"/>
      <c r="P176" s="93"/>
      <c r="R176" s="93"/>
    </row>
    <row r="177" ht="12.75" customHeight="1">
      <c r="A177" s="93"/>
      <c r="B177" s="93"/>
      <c r="C177" s="93"/>
      <c r="D177" s="93"/>
      <c r="E177" s="93"/>
      <c r="F177" s="94"/>
      <c r="G177" s="93"/>
      <c r="H177" s="93"/>
      <c r="I177" s="55"/>
      <c r="J177" s="93"/>
      <c r="L177" s="93"/>
      <c r="N177" s="93"/>
      <c r="O177" s="3"/>
      <c r="P177" s="93"/>
      <c r="R177" s="93"/>
    </row>
    <row r="178" ht="12.75" customHeight="1">
      <c r="A178" s="93"/>
      <c r="B178" s="93"/>
      <c r="C178" s="93"/>
      <c r="D178" s="93"/>
      <c r="E178" s="93"/>
      <c r="F178" s="94"/>
      <c r="G178" s="93"/>
      <c r="H178" s="93"/>
      <c r="I178" s="55"/>
      <c r="J178" s="93"/>
      <c r="L178" s="93"/>
      <c r="N178" s="93"/>
      <c r="O178" s="3"/>
      <c r="P178" s="93"/>
      <c r="R178" s="93"/>
    </row>
    <row r="179" ht="12.75" customHeight="1">
      <c r="A179" s="93"/>
      <c r="B179" s="93"/>
      <c r="C179" s="93"/>
      <c r="D179" s="93"/>
      <c r="E179" s="93"/>
      <c r="F179" s="94"/>
      <c r="G179" s="93"/>
      <c r="H179" s="93"/>
      <c r="I179" s="55"/>
      <c r="J179" s="93"/>
      <c r="L179" s="93"/>
      <c r="N179" s="93"/>
      <c r="O179" s="3"/>
      <c r="P179" s="93"/>
      <c r="R179" s="93"/>
    </row>
    <row r="180" ht="12.75" customHeight="1">
      <c r="A180" s="93"/>
      <c r="B180" s="93"/>
      <c r="C180" s="93"/>
      <c r="D180" s="93"/>
      <c r="E180" s="93"/>
      <c r="F180" s="94"/>
      <c r="G180" s="93"/>
      <c r="H180" s="93"/>
      <c r="I180" s="55"/>
      <c r="J180" s="93"/>
      <c r="L180" s="93"/>
      <c r="N180" s="93"/>
      <c r="O180" s="3"/>
      <c r="P180" s="93"/>
      <c r="R180" s="93"/>
    </row>
    <row r="181" ht="12.75" customHeight="1">
      <c r="A181" s="93"/>
      <c r="B181" s="93"/>
      <c r="C181" s="93"/>
      <c r="D181" s="93"/>
      <c r="E181" s="93"/>
      <c r="F181" s="94"/>
      <c r="G181" s="93"/>
      <c r="H181" s="93"/>
      <c r="I181" s="55"/>
      <c r="J181" s="93"/>
      <c r="L181" s="93"/>
      <c r="N181" s="93"/>
      <c r="O181" s="3"/>
      <c r="P181" s="93"/>
      <c r="R181" s="93"/>
    </row>
    <row r="182" ht="12.75" customHeight="1">
      <c r="A182" s="93"/>
      <c r="B182" s="93"/>
      <c r="C182" s="93"/>
      <c r="D182" s="93"/>
      <c r="E182" s="93"/>
      <c r="F182" s="94"/>
      <c r="G182" s="93"/>
      <c r="H182" s="93"/>
      <c r="I182" s="55"/>
      <c r="J182" s="93"/>
      <c r="L182" s="93"/>
      <c r="N182" s="93"/>
      <c r="O182" s="3"/>
      <c r="P182" s="93"/>
      <c r="R182" s="93"/>
    </row>
    <row r="183" ht="12.75" customHeight="1">
      <c r="A183" s="93"/>
      <c r="B183" s="93"/>
      <c r="C183" s="93"/>
      <c r="D183" s="93"/>
      <c r="E183" s="93"/>
      <c r="F183" s="94"/>
      <c r="G183" s="93"/>
      <c r="H183" s="93"/>
      <c r="I183" s="55"/>
      <c r="J183" s="93"/>
      <c r="L183" s="93"/>
      <c r="N183" s="93"/>
      <c r="O183" s="3"/>
      <c r="P183" s="93"/>
      <c r="R183" s="93"/>
    </row>
    <row r="184" ht="12.75" customHeight="1">
      <c r="A184" s="93"/>
      <c r="B184" s="93"/>
      <c r="C184" s="93"/>
      <c r="D184" s="93"/>
      <c r="E184" s="93"/>
      <c r="F184" s="94"/>
      <c r="G184" s="93"/>
      <c r="H184" s="93"/>
      <c r="I184" s="55"/>
      <c r="J184" s="93"/>
      <c r="L184" s="93"/>
      <c r="N184" s="93"/>
      <c r="O184" s="3"/>
      <c r="P184" s="93"/>
      <c r="R184" s="93"/>
    </row>
    <row r="185" ht="12.75" customHeight="1">
      <c r="A185" s="93"/>
      <c r="B185" s="93"/>
      <c r="C185" s="93"/>
      <c r="D185" s="93"/>
      <c r="E185" s="93"/>
      <c r="F185" s="94"/>
      <c r="G185" s="93"/>
      <c r="H185" s="93"/>
      <c r="I185" s="55"/>
      <c r="J185" s="93"/>
      <c r="L185" s="93"/>
      <c r="N185" s="93"/>
      <c r="O185" s="3"/>
      <c r="P185" s="93"/>
      <c r="R185" s="93"/>
    </row>
    <row r="186" ht="12.75" customHeight="1">
      <c r="A186" s="93"/>
      <c r="B186" s="93"/>
      <c r="C186" s="93"/>
      <c r="D186" s="93"/>
      <c r="E186" s="93"/>
      <c r="F186" s="94"/>
      <c r="G186" s="93"/>
      <c r="H186" s="93"/>
      <c r="I186" s="55"/>
      <c r="J186" s="93"/>
      <c r="L186" s="93"/>
      <c r="N186" s="93"/>
      <c r="O186" s="3"/>
      <c r="P186" s="93"/>
      <c r="R186" s="93"/>
    </row>
    <row r="187" ht="12.75" customHeight="1">
      <c r="A187" s="93"/>
      <c r="B187" s="93"/>
      <c r="C187" s="93"/>
      <c r="D187" s="93"/>
      <c r="E187" s="93"/>
      <c r="F187" s="94"/>
      <c r="G187" s="93"/>
      <c r="H187" s="93"/>
      <c r="I187" s="55"/>
      <c r="J187" s="93"/>
      <c r="L187" s="93"/>
      <c r="N187" s="93"/>
      <c r="O187" s="3"/>
      <c r="P187" s="93"/>
      <c r="R187" s="93"/>
    </row>
    <row r="188" ht="12.75" customHeight="1">
      <c r="A188" s="93"/>
      <c r="B188" s="93"/>
      <c r="C188" s="93"/>
      <c r="D188" s="93"/>
      <c r="E188" s="93"/>
      <c r="F188" s="94"/>
      <c r="G188" s="93"/>
      <c r="H188" s="93"/>
      <c r="I188" s="55"/>
      <c r="J188" s="93"/>
      <c r="L188" s="93"/>
      <c r="N188" s="93"/>
      <c r="O188" s="3"/>
      <c r="P188" s="93"/>
      <c r="R188" s="93"/>
    </row>
    <row r="189" ht="12.75" customHeight="1">
      <c r="A189" s="93"/>
      <c r="B189" s="93"/>
      <c r="C189" s="93"/>
      <c r="D189" s="93"/>
      <c r="E189" s="93"/>
      <c r="F189" s="94"/>
      <c r="G189" s="93"/>
      <c r="H189" s="93"/>
      <c r="I189" s="55"/>
      <c r="J189" s="93"/>
      <c r="L189" s="93"/>
      <c r="N189" s="93"/>
      <c r="O189" s="3"/>
      <c r="P189" s="93"/>
      <c r="R189" s="93"/>
    </row>
    <row r="190" ht="12.75" customHeight="1">
      <c r="A190" s="93"/>
      <c r="B190" s="93"/>
      <c r="C190" s="93"/>
      <c r="D190" s="93"/>
      <c r="E190" s="93"/>
      <c r="F190" s="94"/>
      <c r="G190" s="93"/>
      <c r="H190" s="93"/>
      <c r="I190" s="55"/>
      <c r="J190" s="93"/>
      <c r="L190" s="93"/>
      <c r="N190" s="93"/>
      <c r="O190" s="3"/>
      <c r="P190" s="93"/>
      <c r="R190" s="93"/>
    </row>
    <row r="191" ht="12.75" customHeight="1">
      <c r="A191" s="93"/>
      <c r="B191" s="93"/>
      <c r="C191" s="93"/>
      <c r="D191" s="93"/>
      <c r="E191" s="93"/>
      <c r="F191" s="94"/>
      <c r="G191" s="93"/>
      <c r="H191" s="93"/>
      <c r="I191" s="55"/>
      <c r="J191" s="93"/>
      <c r="L191" s="93"/>
      <c r="N191" s="93"/>
      <c r="O191" s="3"/>
      <c r="P191" s="93"/>
      <c r="R191" s="93"/>
    </row>
    <row r="192" ht="12.75" customHeight="1">
      <c r="A192" s="93"/>
      <c r="B192" s="93"/>
      <c r="C192" s="93"/>
      <c r="D192" s="93"/>
      <c r="E192" s="93"/>
      <c r="F192" s="94"/>
      <c r="G192" s="93"/>
      <c r="H192" s="93"/>
      <c r="I192" s="55"/>
      <c r="J192" s="93"/>
      <c r="L192" s="93"/>
      <c r="N192" s="93"/>
      <c r="O192" s="3"/>
      <c r="P192" s="93"/>
      <c r="R192" s="93"/>
    </row>
    <row r="193" ht="12.75" customHeight="1">
      <c r="A193" s="93"/>
      <c r="B193" s="93"/>
      <c r="C193" s="93"/>
      <c r="D193" s="93"/>
      <c r="E193" s="93"/>
      <c r="F193" s="94"/>
      <c r="G193" s="93"/>
      <c r="H193" s="93"/>
      <c r="I193" s="55"/>
      <c r="J193" s="93"/>
      <c r="L193" s="93"/>
      <c r="N193" s="93"/>
      <c r="O193" s="3"/>
      <c r="P193" s="93"/>
      <c r="R193" s="93"/>
    </row>
    <row r="194" ht="12.75" customHeight="1">
      <c r="A194" s="93"/>
      <c r="B194" s="93"/>
      <c r="C194" s="93"/>
      <c r="D194" s="93"/>
      <c r="E194" s="93"/>
      <c r="F194" s="94"/>
      <c r="G194" s="93"/>
      <c r="H194" s="93"/>
      <c r="I194" s="55"/>
      <c r="J194" s="93"/>
      <c r="L194" s="93"/>
      <c r="N194" s="93"/>
      <c r="O194" s="3"/>
      <c r="P194" s="93"/>
      <c r="R194" s="93"/>
    </row>
    <row r="195" ht="12.75" customHeight="1">
      <c r="A195" s="93"/>
      <c r="B195" s="93"/>
      <c r="C195" s="93"/>
      <c r="D195" s="93"/>
      <c r="E195" s="93"/>
      <c r="F195" s="94"/>
      <c r="G195" s="93"/>
      <c r="H195" s="93"/>
      <c r="I195" s="55"/>
      <c r="J195" s="93"/>
      <c r="L195" s="93"/>
      <c r="N195" s="93"/>
      <c r="O195" s="3"/>
      <c r="P195" s="93"/>
      <c r="R195" s="93"/>
    </row>
    <row r="196" ht="12.75" customHeight="1">
      <c r="F196" s="3"/>
      <c r="I196" s="55"/>
      <c r="O196" s="3"/>
    </row>
    <row r="197" ht="12.75" customHeight="1">
      <c r="F197" s="3"/>
      <c r="I197" s="55"/>
      <c r="O197" s="3"/>
    </row>
    <row r="198" ht="12.75" customHeight="1">
      <c r="F198" s="3"/>
      <c r="I198" s="55"/>
      <c r="O198" s="3"/>
    </row>
    <row r="199" ht="12.75" customHeight="1">
      <c r="F199" s="3"/>
      <c r="I199" s="55"/>
      <c r="O199" s="3"/>
    </row>
    <row r="200" ht="12.75" customHeight="1">
      <c r="F200" s="3"/>
      <c r="I200" s="55"/>
      <c r="O200" s="3"/>
    </row>
    <row r="201" ht="12.75" customHeight="1">
      <c r="F201" s="3"/>
      <c r="I201" s="55"/>
      <c r="O201" s="3"/>
    </row>
    <row r="202" ht="12.75" customHeight="1">
      <c r="F202" s="3"/>
      <c r="I202" s="55"/>
      <c r="O202" s="3"/>
    </row>
    <row r="203" ht="12.75" customHeight="1">
      <c r="F203" s="3"/>
      <c r="I203" s="55"/>
      <c r="O203" s="3"/>
    </row>
    <row r="204" ht="12.75" customHeight="1">
      <c r="F204" s="3"/>
      <c r="I204" s="55"/>
      <c r="O204" s="3"/>
    </row>
    <row r="205" ht="12.75" customHeight="1">
      <c r="F205" s="3"/>
      <c r="I205" s="55"/>
      <c r="O205" s="3"/>
    </row>
    <row r="206" ht="12.75" customHeight="1">
      <c r="F206" s="3"/>
      <c r="I206" s="55"/>
      <c r="O206" s="3"/>
    </row>
    <row r="207" ht="12.75" customHeight="1">
      <c r="F207" s="3"/>
      <c r="I207" s="55"/>
      <c r="O207" s="3"/>
    </row>
    <row r="208" ht="12.75" customHeight="1">
      <c r="F208" s="3"/>
      <c r="I208" s="55"/>
      <c r="O208" s="3"/>
    </row>
    <row r="209" ht="12.75" customHeight="1">
      <c r="F209" s="3"/>
      <c r="I209" s="55"/>
      <c r="O209" s="3"/>
    </row>
    <row r="210" ht="12.75" customHeight="1">
      <c r="F210" s="3"/>
      <c r="I210" s="55"/>
      <c r="O210" s="3"/>
    </row>
    <row r="211" ht="12.75" customHeight="1">
      <c r="F211" s="3"/>
      <c r="I211" s="55"/>
      <c r="O211" s="3"/>
    </row>
    <row r="212" ht="12.75" customHeight="1">
      <c r="F212" s="3"/>
      <c r="I212" s="55"/>
      <c r="O212" s="3"/>
    </row>
    <row r="213" ht="12.75" customHeight="1">
      <c r="F213" s="3"/>
      <c r="I213" s="55"/>
      <c r="O213" s="3"/>
    </row>
    <row r="214" ht="12.75" customHeight="1">
      <c r="F214" s="3"/>
      <c r="I214" s="55"/>
      <c r="O214" s="3"/>
    </row>
    <row r="215" ht="12.75" customHeight="1">
      <c r="F215" s="3"/>
      <c r="I215" s="55"/>
      <c r="O215" s="3"/>
    </row>
    <row r="216" ht="12.75" customHeight="1">
      <c r="F216" s="3"/>
      <c r="I216" s="55"/>
      <c r="O216" s="3"/>
    </row>
    <row r="217" ht="12.75" customHeight="1">
      <c r="F217" s="3"/>
      <c r="I217" s="55"/>
      <c r="O217" s="3"/>
    </row>
    <row r="218" ht="12.75" customHeight="1">
      <c r="F218" s="3"/>
      <c r="I218" s="55"/>
      <c r="O218" s="3"/>
    </row>
    <row r="219" ht="12.75" customHeight="1">
      <c r="F219" s="3"/>
      <c r="I219" s="55"/>
      <c r="O219" s="3"/>
    </row>
    <row r="220" ht="12.75" customHeight="1">
      <c r="F220" s="3"/>
      <c r="I220" s="55"/>
      <c r="O220" s="3"/>
    </row>
    <row r="221" ht="12.75" customHeight="1">
      <c r="F221" s="3"/>
      <c r="I221" s="55"/>
      <c r="O221" s="3"/>
    </row>
    <row r="222" ht="12.75" customHeight="1">
      <c r="F222" s="3"/>
      <c r="I222" s="55"/>
      <c r="O222" s="3"/>
    </row>
    <row r="223" ht="12.75" customHeight="1">
      <c r="F223" s="3"/>
      <c r="I223" s="55"/>
      <c r="O223" s="3"/>
    </row>
    <row r="224" ht="12.75" customHeight="1">
      <c r="F224" s="3"/>
      <c r="I224" s="55"/>
      <c r="O224" s="3"/>
    </row>
    <row r="225" ht="12.75" customHeight="1">
      <c r="F225" s="3"/>
      <c r="I225" s="55"/>
      <c r="O225" s="3"/>
    </row>
    <row r="226" ht="12.75" customHeight="1">
      <c r="F226" s="3"/>
      <c r="I226" s="55"/>
      <c r="O226" s="3"/>
    </row>
    <row r="227" ht="12.75" customHeight="1">
      <c r="F227" s="3"/>
      <c r="I227" s="55"/>
      <c r="O227" s="3"/>
    </row>
    <row r="228" ht="12.75" customHeight="1">
      <c r="F228" s="3"/>
      <c r="I228" s="55"/>
      <c r="O228" s="3"/>
    </row>
    <row r="229" ht="12.75" customHeight="1">
      <c r="F229" s="3"/>
      <c r="I229" s="55"/>
      <c r="O229" s="3"/>
    </row>
    <row r="230" ht="12.75" customHeight="1">
      <c r="F230" s="3"/>
      <c r="I230" s="55"/>
      <c r="O230" s="3"/>
    </row>
    <row r="231" ht="12.75" customHeight="1">
      <c r="F231" s="3"/>
      <c r="I231" s="55"/>
      <c r="O231" s="3"/>
    </row>
    <row r="232" ht="12.75" customHeight="1">
      <c r="F232" s="3"/>
      <c r="I232" s="55"/>
      <c r="O232" s="3"/>
    </row>
    <row r="233" ht="12.75" customHeight="1">
      <c r="F233" s="3"/>
      <c r="I233" s="55"/>
      <c r="O233" s="3"/>
    </row>
    <row r="234" ht="12.75" customHeight="1">
      <c r="F234" s="3"/>
      <c r="I234" s="55"/>
      <c r="O234" s="3"/>
    </row>
    <row r="235" ht="12.75" customHeight="1">
      <c r="F235" s="3"/>
      <c r="I235" s="55"/>
      <c r="O235" s="3"/>
    </row>
    <row r="236" ht="12.75" customHeight="1">
      <c r="F236" s="3"/>
      <c r="I236" s="55"/>
      <c r="O236" s="3"/>
    </row>
    <row r="237" ht="12.75" customHeight="1">
      <c r="F237" s="3"/>
      <c r="I237" s="55"/>
      <c r="O237" s="3"/>
    </row>
    <row r="238" ht="12.75" customHeight="1">
      <c r="F238" s="3"/>
      <c r="I238" s="55"/>
      <c r="O238" s="3"/>
    </row>
    <row r="239" ht="12.75" customHeight="1">
      <c r="F239" s="3"/>
      <c r="I239" s="55"/>
      <c r="O239" s="3"/>
    </row>
    <row r="240" ht="12.75" customHeight="1">
      <c r="F240" s="3"/>
      <c r="I240" s="55"/>
      <c r="O240" s="3"/>
    </row>
    <row r="241" ht="12.75" customHeight="1">
      <c r="F241" s="3"/>
      <c r="I241" s="55"/>
      <c r="O241" s="3"/>
    </row>
    <row r="242" ht="12.75" customHeight="1">
      <c r="F242" s="3"/>
      <c r="I242" s="55"/>
      <c r="O242" s="3"/>
    </row>
    <row r="243" ht="12.75" customHeight="1">
      <c r="F243" s="3"/>
      <c r="I243" s="55"/>
      <c r="O243" s="3"/>
    </row>
    <row r="244" ht="12.75" customHeight="1">
      <c r="F244" s="3"/>
      <c r="I244" s="55"/>
      <c r="O244" s="3"/>
    </row>
    <row r="245" ht="12.75" customHeight="1">
      <c r="F245" s="3"/>
      <c r="I245" s="55"/>
      <c r="O245" s="3"/>
    </row>
    <row r="246" ht="12.75" customHeight="1">
      <c r="F246" s="3"/>
      <c r="I246" s="55"/>
      <c r="O246" s="3"/>
    </row>
    <row r="247" ht="12.75" customHeight="1">
      <c r="F247" s="3"/>
      <c r="I247" s="55"/>
      <c r="O247" s="3"/>
    </row>
    <row r="248" ht="12.75" customHeight="1">
      <c r="F248" s="3"/>
      <c r="I248" s="55"/>
      <c r="O248" s="3"/>
    </row>
    <row r="249" ht="12.75" customHeight="1">
      <c r="F249" s="3"/>
      <c r="I249" s="55"/>
      <c r="O249" s="3"/>
    </row>
    <row r="250" ht="12.75" customHeight="1">
      <c r="F250" s="3"/>
      <c r="I250" s="55"/>
      <c r="O250" s="3"/>
    </row>
    <row r="251" ht="12.75" customHeight="1">
      <c r="F251" s="3"/>
      <c r="I251" s="55"/>
      <c r="O251" s="3"/>
    </row>
    <row r="252" ht="12.75" customHeight="1">
      <c r="F252" s="3"/>
      <c r="I252" s="55"/>
      <c r="O252" s="3"/>
    </row>
    <row r="253" ht="12.75" customHeight="1">
      <c r="F253" s="3"/>
      <c r="I253" s="55"/>
      <c r="O253" s="3"/>
    </row>
    <row r="254" ht="12.75" customHeight="1">
      <c r="F254" s="3"/>
      <c r="I254" s="55"/>
      <c r="O254" s="3"/>
    </row>
    <row r="255" ht="12.75" customHeight="1">
      <c r="F255" s="3"/>
      <c r="I255" s="55"/>
      <c r="O255" s="3"/>
    </row>
    <row r="256" ht="12.75" customHeight="1">
      <c r="F256" s="3"/>
      <c r="I256" s="55"/>
      <c r="O256" s="3"/>
    </row>
    <row r="257" ht="12.75" customHeight="1">
      <c r="F257" s="3"/>
      <c r="I257" s="55"/>
      <c r="O257" s="3"/>
    </row>
    <row r="258" ht="12.75" customHeight="1">
      <c r="F258" s="3"/>
      <c r="I258" s="55"/>
      <c r="O258" s="3"/>
    </row>
    <row r="259" ht="12.75" customHeight="1">
      <c r="F259" s="3"/>
      <c r="I259" s="55"/>
      <c r="O259" s="3"/>
    </row>
    <row r="260" ht="12.75" customHeight="1">
      <c r="F260" s="3"/>
      <c r="I260" s="55"/>
      <c r="O260" s="3"/>
    </row>
    <row r="261" ht="12.75" customHeight="1">
      <c r="F261" s="3"/>
      <c r="I261" s="55"/>
      <c r="O261" s="3"/>
    </row>
    <row r="262" ht="12.75" customHeight="1">
      <c r="F262" s="3"/>
      <c r="I262" s="55"/>
      <c r="O262" s="3"/>
    </row>
    <row r="263" ht="12.75" customHeight="1">
      <c r="F263" s="3"/>
      <c r="I263" s="55"/>
      <c r="O263" s="3"/>
    </row>
    <row r="264" ht="12.75" customHeight="1">
      <c r="F264" s="3"/>
      <c r="I264" s="55"/>
      <c r="O264" s="3"/>
    </row>
    <row r="265" ht="12.75" customHeight="1">
      <c r="F265" s="3"/>
      <c r="I265" s="55"/>
      <c r="O265" s="3"/>
    </row>
    <row r="266" ht="12.75" customHeight="1">
      <c r="F266" s="3"/>
      <c r="I266" s="55"/>
      <c r="O266" s="3"/>
    </row>
    <row r="267" ht="12.75" customHeight="1">
      <c r="F267" s="3"/>
      <c r="I267" s="55"/>
      <c r="O267" s="3"/>
    </row>
    <row r="268" ht="12.75" customHeight="1">
      <c r="F268" s="3"/>
      <c r="I268" s="55"/>
      <c r="O268" s="3"/>
    </row>
    <row r="269" ht="12.75" customHeight="1">
      <c r="F269" s="3"/>
      <c r="I269" s="55"/>
      <c r="O269" s="3"/>
    </row>
    <row r="270" ht="12.75" customHeight="1">
      <c r="F270" s="3"/>
      <c r="I270" s="55"/>
      <c r="O270" s="3"/>
    </row>
    <row r="271" ht="12.75" customHeight="1">
      <c r="F271" s="3"/>
      <c r="I271" s="55"/>
      <c r="O271" s="3"/>
    </row>
    <row r="272" ht="12.75" customHeight="1">
      <c r="F272" s="3"/>
      <c r="I272" s="55"/>
      <c r="O272" s="3"/>
    </row>
    <row r="273" ht="12.75" customHeight="1">
      <c r="F273" s="3"/>
      <c r="I273" s="55"/>
      <c r="O273" s="3"/>
    </row>
    <row r="274" ht="12.75" customHeight="1">
      <c r="F274" s="3"/>
      <c r="I274" s="55"/>
      <c r="O274" s="3"/>
    </row>
    <row r="275" ht="12.75" customHeight="1">
      <c r="F275" s="3"/>
      <c r="I275" s="55"/>
      <c r="O275" s="3"/>
    </row>
    <row r="276" ht="12.75" customHeight="1">
      <c r="F276" s="3"/>
      <c r="I276" s="55"/>
      <c r="O276" s="3"/>
    </row>
    <row r="277" ht="12.75" customHeight="1">
      <c r="F277" s="3"/>
      <c r="I277" s="55"/>
      <c r="O277" s="3"/>
    </row>
    <row r="278" ht="12.75" customHeight="1">
      <c r="F278" s="3"/>
      <c r="I278" s="55"/>
      <c r="O278" s="3"/>
    </row>
    <row r="279" ht="12.75" customHeight="1">
      <c r="F279" s="3"/>
      <c r="I279" s="55"/>
      <c r="O279" s="3"/>
    </row>
    <row r="280" ht="12.75" customHeight="1">
      <c r="F280" s="3"/>
      <c r="I280" s="55"/>
      <c r="O280" s="3"/>
    </row>
    <row r="281" ht="12.75" customHeight="1">
      <c r="F281" s="3"/>
      <c r="I281" s="55"/>
      <c r="O281" s="3"/>
    </row>
    <row r="282" ht="12.75" customHeight="1">
      <c r="F282" s="3"/>
      <c r="I282" s="55"/>
      <c r="O282" s="3"/>
    </row>
    <row r="283" ht="12.75" customHeight="1">
      <c r="F283" s="3"/>
      <c r="I283" s="55"/>
      <c r="O283" s="3"/>
    </row>
    <row r="284" ht="12.75" customHeight="1">
      <c r="F284" s="3"/>
      <c r="I284" s="55"/>
      <c r="O284" s="3"/>
    </row>
    <row r="285" ht="12.75" customHeight="1">
      <c r="F285" s="3"/>
      <c r="I285" s="55"/>
      <c r="O285" s="3"/>
    </row>
    <row r="286" ht="12.75" customHeight="1">
      <c r="F286" s="3"/>
      <c r="I286" s="55"/>
      <c r="O286" s="3"/>
    </row>
    <row r="287" ht="12.75" customHeight="1">
      <c r="F287" s="3"/>
      <c r="I287" s="55"/>
      <c r="O287" s="3"/>
    </row>
    <row r="288" ht="12.75" customHeight="1">
      <c r="F288" s="3"/>
      <c r="I288" s="55"/>
      <c r="O288" s="3"/>
    </row>
    <row r="289" ht="12.75" customHeight="1">
      <c r="F289" s="3"/>
      <c r="I289" s="55"/>
      <c r="O289" s="3"/>
    </row>
    <row r="290" ht="12.75" customHeight="1">
      <c r="F290" s="3"/>
      <c r="I290" s="55"/>
      <c r="O290" s="3"/>
    </row>
    <row r="291" ht="12.75" customHeight="1">
      <c r="F291" s="3"/>
      <c r="I291" s="55"/>
      <c r="O291" s="3"/>
    </row>
    <row r="292" ht="12.75" customHeight="1">
      <c r="F292" s="3"/>
      <c r="I292" s="55"/>
      <c r="O292" s="3"/>
    </row>
    <row r="293" ht="12.75" customHeight="1">
      <c r="F293" s="3"/>
      <c r="I293" s="55"/>
      <c r="O293" s="3"/>
    </row>
    <row r="294" ht="12.75" customHeight="1">
      <c r="F294" s="3"/>
      <c r="I294" s="55"/>
      <c r="O294" s="3"/>
    </row>
    <row r="295" ht="12.75" customHeight="1">
      <c r="F295" s="3"/>
      <c r="I295" s="55"/>
      <c r="O295" s="3"/>
    </row>
    <row r="296" ht="12.75" customHeight="1">
      <c r="F296" s="3"/>
      <c r="I296" s="55"/>
      <c r="O296" s="3"/>
    </row>
    <row r="297" ht="12.75" customHeight="1">
      <c r="F297" s="3"/>
      <c r="I297" s="55"/>
      <c r="O297" s="3"/>
    </row>
    <row r="298" ht="12.75" customHeight="1">
      <c r="F298" s="3"/>
      <c r="I298" s="55"/>
      <c r="O298" s="3"/>
    </row>
    <row r="299" ht="12.75" customHeight="1">
      <c r="F299" s="3"/>
      <c r="I299" s="55"/>
      <c r="O299" s="3"/>
    </row>
    <row r="300" ht="12.75" customHeight="1">
      <c r="F300" s="3"/>
      <c r="I300" s="55"/>
      <c r="O300" s="3"/>
    </row>
    <row r="301" ht="12.75" customHeight="1">
      <c r="F301" s="3"/>
      <c r="I301" s="55"/>
      <c r="O301" s="3"/>
    </row>
    <row r="302" ht="12.75" customHeight="1">
      <c r="F302" s="3"/>
      <c r="I302" s="55"/>
      <c r="O302" s="3"/>
    </row>
    <row r="303" ht="12.75" customHeight="1">
      <c r="F303" s="3"/>
      <c r="I303" s="55"/>
      <c r="O303" s="3"/>
    </row>
    <row r="304" ht="12.75" customHeight="1">
      <c r="F304" s="3"/>
      <c r="I304" s="55"/>
      <c r="O304" s="3"/>
    </row>
    <row r="305" ht="12.75" customHeight="1">
      <c r="F305" s="3"/>
      <c r="I305" s="55"/>
      <c r="O305" s="3"/>
    </row>
    <row r="306" ht="12.75" customHeight="1">
      <c r="F306" s="3"/>
      <c r="I306" s="55"/>
      <c r="O306" s="3"/>
    </row>
    <row r="307" ht="12.75" customHeight="1">
      <c r="F307" s="3"/>
      <c r="I307" s="55"/>
      <c r="O307" s="3"/>
    </row>
    <row r="308" ht="12.75" customHeight="1">
      <c r="F308" s="3"/>
      <c r="I308" s="55"/>
      <c r="O308" s="3"/>
    </row>
    <row r="309" ht="12.75" customHeight="1">
      <c r="F309" s="3"/>
      <c r="I309" s="55"/>
      <c r="O309" s="3"/>
    </row>
    <row r="310" ht="12.75" customHeight="1">
      <c r="F310" s="3"/>
      <c r="I310" s="55"/>
      <c r="O310" s="3"/>
    </row>
    <row r="311" ht="12.75" customHeight="1">
      <c r="F311" s="3"/>
      <c r="I311" s="55"/>
      <c r="O311" s="3"/>
    </row>
    <row r="312" ht="12.75" customHeight="1">
      <c r="F312" s="3"/>
      <c r="I312" s="55"/>
      <c r="O312" s="3"/>
    </row>
    <row r="313" ht="12.75" customHeight="1">
      <c r="F313" s="3"/>
      <c r="I313" s="55"/>
      <c r="O313" s="3"/>
    </row>
    <row r="314" ht="12.75" customHeight="1">
      <c r="F314" s="3"/>
      <c r="I314" s="55"/>
      <c r="O314" s="3"/>
    </row>
    <row r="315" ht="12.75" customHeight="1">
      <c r="F315" s="3"/>
      <c r="I315" s="55"/>
      <c r="O315" s="3"/>
    </row>
    <row r="316" ht="12.75" customHeight="1">
      <c r="F316" s="3"/>
      <c r="I316" s="55"/>
      <c r="O316" s="3"/>
    </row>
    <row r="317" ht="12.75" customHeight="1">
      <c r="F317" s="3"/>
      <c r="I317" s="55"/>
      <c r="O317" s="3"/>
    </row>
    <row r="318" ht="12.75" customHeight="1">
      <c r="F318" s="3"/>
      <c r="I318" s="55"/>
      <c r="O318" s="3"/>
    </row>
    <row r="319" ht="12.75" customHeight="1">
      <c r="F319" s="3"/>
      <c r="I319" s="55"/>
      <c r="O319" s="3"/>
    </row>
    <row r="320" ht="12.75" customHeight="1">
      <c r="F320" s="3"/>
      <c r="I320" s="55"/>
      <c r="O320" s="3"/>
    </row>
    <row r="321" ht="12.75" customHeight="1">
      <c r="F321" s="3"/>
      <c r="I321" s="55"/>
      <c r="O321" s="3"/>
    </row>
    <row r="322" ht="12.75" customHeight="1">
      <c r="F322" s="3"/>
      <c r="I322" s="55"/>
      <c r="O322" s="3"/>
    </row>
    <row r="323" ht="12.75" customHeight="1">
      <c r="F323" s="3"/>
      <c r="I323" s="55"/>
      <c r="O323" s="3"/>
    </row>
    <row r="324" ht="12.75" customHeight="1">
      <c r="F324" s="3"/>
      <c r="I324" s="55"/>
      <c r="O324" s="3"/>
    </row>
    <row r="325" ht="12.75" customHeight="1">
      <c r="F325" s="3"/>
      <c r="I325" s="55"/>
      <c r="O325" s="3"/>
    </row>
    <row r="326" ht="12.75" customHeight="1">
      <c r="F326" s="3"/>
      <c r="I326" s="55"/>
      <c r="O326" s="3"/>
    </row>
    <row r="327" ht="12.75" customHeight="1">
      <c r="F327" s="3"/>
      <c r="I327" s="55"/>
      <c r="O327" s="3"/>
    </row>
    <row r="328" ht="12.75" customHeight="1">
      <c r="F328" s="3"/>
      <c r="I328" s="55"/>
      <c r="O328" s="3"/>
    </row>
    <row r="329" ht="12.75" customHeight="1">
      <c r="F329" s="3"/>
      <c r="I329" s="55"/>
      <c r="O329" s="3"/>
    </row>
    <row r="330" ht="12.75" customHeight="1">
      <c r="F330" s="3"/>
      <c r="I330" s="55"/>
      <c r="O330" s="3"/>
    </row>
    <row r="331" ht="12.75" customHeight="1">
      <c r="F331" s="3"/>
      <c r="I331" s="55"/>
      <c r="O331" s="3"/>
    </row>
    <row r="332" ht="12.75" customHeight="1">
      <c r="F332" s="3"/>
      <c r="I332" s="55"/>
      <c r="O332" s="3"/>
    </row>
    <row r="333" ht="12.75" customHeight="1">
      <c r="F333" s="3"/>
      <c r="I333" s="55"/>
      <c r="O333" s="3"/>
    </row>
    <row r="334" ht="12.75" customHeight="1">
      <c r="F334" s="3"/>
      <c r="I334" s="55"/>
      <c r="O334" s="3"/>
    </row>
    <row r="335" ht="12.75" customHeight="1">
      <c r="F335" s="3"/>
      <c r="I335" s="55"/>
      <c r="O335" s="3"/>
    </row>
    <row r="336" ht="12.75" customHeight="1">
      <c r="F336" s="3"/>
      <c r="I336" s="55"/>
      <c r="O336" s="3"/>
    </row>
    <row r="337" ht="12.75" customHeight="1">
      <c r="F337" s="3"/>
      <c r="I337" s="55"/>
      <c r="O337" s="3"/>
    </row>
    <row r="338" ht="12.75" customHeight="1">
      <c r="F338" s="3"/>
      <c r="I338" s="55"/>
      <c r="O338" s="3"/>
    </row>
    <row r="339" ht="12.75" customHeight="1">
      <c r="F339" s="3"/>
      <c r="I339" s="55"/>
      <c r="O339" s="3"/>
    </row>
    <row r="340" ht="12.75" customHeight="1">
      <c r="F340" s="3"/>
      <c r="I340" s="55"/>
      <c r="O340" s="3"/>
    </row>
    <row r="341" ht="12.75" customHeight="1">
      <c r="F341" s="3"/>
      <c r="I341" s="55"/>
      <c r="O341" s="3"/>
    </row>
    <row r="342" ht="12.75" customHeight="1">
      <c r="F342" s="3"/>
      <c r="I342" s="55"/>
      <c r="O342" s="3"/>
    </row>
    <row r="343" ht="12.75" customHeight="1">
      <c r="F343" s="3"/>
      <c r="I343" s="55"/>
      <c r="O343" s="3"/>
    </row>
    <row r="344" ht="12.75" customHeight="1">
      <c r="F344" s="3"/>
      <c r="I344" s="55"/>
      <c r="O344" s="3"/>
    </row>
    <row r="345" ht="12.75" customHeight="1">
      <c r="F345" s="3"/>
      <c r="I345" s="55"/>
      <c r="O345" s="3"/>
    </row>
    <row r="346" ht="12.75" customHeight="1">
      <c r="F346" s="3"/>
      <c r="I346" s="55"/>
      <c r="O346" s="3"/>
    </row>
    <row r="347" ht="12.75" customHeight="1">
      <c r="F347" s="3"/>
      <c r="I347" s="55"/>
      <c r="O347" s="3"/>
    </row>
    <row r="348" ht="12.75" customHeight="1">
      <c r="F348" s="3"/>
      <c r="I348" s="55"/>
      <c r="O348" s="3"/>
    </row>
    <row r="349" ht="12.75" customHeight="1">
      <c r="F349" s="3"/>
      <c r="I349" s="55"/>
      <c r="O349" s="3"/>
    </row>
    <row r="350" ht="12.75" customHeight="1">
      <c r="F350" s="3"/>
      <c r="I350" s="55"/>
      <c r="O350" s="3"/>
    </row>
    <row r="351" ht="12.75" customHeight="1">
      <c r="F351" s="3"/>
      <c r="I351" s="55"/>
      <c r="O351" s="3"/>
    </row>
    <row r="352" ht="12.75" customHeight="1">
      <c r="F352" s="3"/>
      <c r="I352" s="55"/>
      <c r="O352" s="3"/>
    </row>
    <row r="353" ht="12.75" customHeight="1">
      <c r="F353" s="3"/>
      <c r="I353" s="55"/>
      <c r="O353" s="3"/>
    </row>
    <row r="354" ht="12.75" customHeight="1">
      <c r="F354" s="3"/>
      <c r="I354" s="55"/>
      <c r="O354" s="3"/>
    </row>
    <row r="355" ht="12.75" customHeight="1">
      <c r="F355" s="3"/>
      <c r="I355" s="55"/>
      <c r="O355" s="3"/>
    </row>
    <row r="356" ht="12.75" customHeight="1">
      <c r="F356" s="3"/>
      <c r="I356" s="55"/>
      <c r="O356" s="3"/>
    </row>
    <row r="357" ht="12.75" customHeight="1">
      <c r="F357" s="3"/>
      <c r="I357" s="55"/>
      <c r="O357" s="3"/>
    </row>
    <row r="358" ht="12.75" customHeight="1">
      <c r="F358" s="3"/>
      <c r="I358" s="55"/>
      <c r="O358" s="3"/>
    </row>
    <row r="359" ht="12.75" customHeight="1">
      <c r="F359" s="3"/>
      <c r="I359" s="55"/>
      <c r="O359" s="3"/>
    </row>
    <row r="360" ht="12.75" customHeight="1">
      <c r="F360" s="3"/>
      <c r="I360" s="55"/>
      <c r="O360" s="3"/>
    </row>
    <row r="361" ht="12.75" customHeight="1">
      <c r="F361" s="3"/>
      <c r="I361" s="55"/>
      <c r="O361" s="3"/>
    </row>
    <row r="362" ht="12.75" customHeight="1">
      <c r="F362" s="3"/>
      <c r="I362" s="55"/>
      <c r="O362" s="3"/>
    </row>
    <row r="363" ht="12.75" customHeight="1">
      <c r="F363" s="3"/>
      <c r="I363" s="55"/>
      <c r="O363" s="3"/>
    </row>
    <row r="364" ht="12.75" customHeight="1">
      <c r="F364" s="3"/>
      <c r="I364" s="55"/>
      <c r="O364" s="3"/>
    </row>
    <row r="365" ht="12.75" customHeight="1">
      <c r="F365" s="3"/>
      <c r="I365" s="55"/>
      <c r="O365" s="3"/>
    </row>
    <row r="366" ht="12.75" customHeight="1">
      <c r="F366" s="3"/>
      <c r="I366" s="55"/>
      <c r="O366" s="3"/>
    </row>
    <row r="367" ht="12.75" customHeight="1">
      <c r="F367" s="3"/>
      <c r="I367" s="55"/>
      <c r="O367" s="3"/>
    </row>
    <row r="368" ht="12.75" customHeight="1">
      <c r="F368" s="3"/>
      <c r="I368" s="55"/>
      <c r="O368" s="3"/>
    </row>
    <row r="369" ht="12.75" customHeight="1">
      <c r="F369" s="3"/>
      <c r="I369" s="55"/>
      <c r="O369" s="3"/>
    </row>
    <row r="370" ht="12.75" customHeight="1">
      <c r="F370" s="3"/>
      <c r="I370" s="55"/>
      <c r="O370" s="3"/>
    </row>
    <row r="371" ht="12.75" customHeight="1">
      <c r="F371" s="3"/>
      <c r="I371" s="55"/>
      <c r="O371" s="3"/>
    </row>
    <row r="372" ht="12.75" customHeight="1">
      <c r="F372" s="3"/>
      <c r="I372" s="55"/>
      <c r="O372" s="3"/>
    </row>
    <row r="373" ht="12.75" customHeight="1">
      <c r="F373" s="3"/>
      <c r="I373" s="55"/>
      <c r="O373" s="3"/>
    </row>
    <row r="374" ht="12.75" customHeight="1">
      <c r="F374" s="3"/>
      <c r="I374" s="55"/>
      <c r="O374" s="3"/>
    </row>
    <row r="375" ht="12.75" customHeight="1">
      <c r="F375" s="3"/>
      <c r="I375" s="55"/>
      <c r="O375" s="3"/>
    </row>
    <row r="376" ht="12.75" customHeight="1">
      <c r="F376" s="3"/>
      <c r="I376" s="55"/>
      <c r="O376" s="3"/>
    </row>
    <row r="377" ht="12.75" customHeight="1">
      <c r="F377" s="3"/>
      <c r="I377" s="55"/>
      <c r="O377" s="3"/>
    </row>
    <row r="378" ht="12.75" customHeight="1">
      <c r="F378" s="3"/>
      <c r="I378" s="55"/>
      <c r="O378" s="3"/>
    </row>
    <row r="379" ht="12.75" customHeight="1">
      <c r="F379" s="3"/>
      <c r="I379" s="55"/>
      <c r="O379" s="3"/>
    </row>
    <row r="380" ht="12.75" customHeight="1">
      <c r="F380" s="3"/>
      <c r="I380" s="55"/>
      <c r="O380" s="3"/>
    </row>
    <row r="381" ht="12.75" customHeight="1">
      <c r="F381" s="3"/>
      <c r="I381" s="55"/>
      <c r="O381" s="3"/>
    </row>
    <row r="382" ht="12.75" customHeight="1">
      <c r="F382" s="3"/>
      <c r="I382" s="55"/>
      <c r="O382" s="3"/>
    </row>
    <row r="383" ht="12.75" customHeight="1">
      <c r="F383" s="3"/>
      <c r="I383" s="55"/>
      <c r="O383" s="3"/>
    </row>
    <row r="384" ht="12.75" customHeight="1">
      <c r="F384" s="3"/>
      <c r="I384" s="55"/>
      <c r="O384" s="3"/>
    </row>
    <row r="385" ht="12.75" customHeight="1">
      <c r="F385" s="3"/>
      <c r="I385" s="55"/>
      <c r="O385" s="3"/>
    </row>
    <row r="386" ht="12.75" customHeight="1">
      <c r="F386" s="3"/>
      <c r="I386" s="55"/>
      <c r="O386" s="3"/>
    </row>
    <row r="387" ht="12.75" customHeight="1">
      <c r="F387" s="3"/>
      <c r="I387" s="55"/>
      <c r="O387" s="3"/>
    </row>
    <row r="388" ht="12.75" customHeight="1">
      <c r="F388" s="3"/>
      <c r="I388" s="55"/>
      <c r="O388" s="3"/>
    </row>
    <row r="389" ht="12.75" customHeight="1">
      <c r="F389" s="3"/>
      <c r="I389" s="55"/>
      <c r="O389" s="3"/>
    </row>
    <row r="390" ht="12.75" customHeight="1">
      <c r="F390" s="3"/>
      <c r="I390" s="55"/>
      <c r="O390" s="3"/>
    </row>
    <row r="391" ht="12.75" customHeight="1">
      <c r="F391" s="3"/>
      <c r="I391" s="55"/>
      <c r="O391" s="3"/>
    </row>
    <row r="392" ht="12.75" customHeight="1">
      <c r="F392" s="3"/>
      <c r="I392" s="55"/>
      <c r="O392" s="3"/>
    </row>
    <row r="393" ht="12.75" customHeight="1">
      <c r="F393" s="3"/>
      <c r="I393" s="55"/>
      <c r="O393" s="3"/>
    </row>
    <row r="394" ht="12.75" customHeight="1">
      <c r="F394" s="3"/>
      <c r="I394" s="55"/>
      <c r="O394" s="3"/>
    </row>
    <row r="395" ht="12.75" customHeight="1">
      <c r="F395" s="3"/>
      <c r="I395" s="55"/>
      <c r="O395" s="3"/>
    </row>
    <row r="396" ht="12.75" customHeight="1">
      <c r="F396" s="3"/>
      <c r="I396" s="55"/>
      <c r="O396" s="3"/>
    </row>
    <row r="397" ht="12.75" customHeight="1">
      <c r="F397" s="3"/>
      <c r="I397" s="55"/>
      <c r="O397" s="3"/>
    </row>
    <row r="398" ht="12.75" customHeight="1">
      <c r="F398" s="3"/>
      <c r="I398" s="55"/>
      <c r="O398" s="3"/>
    </row>
    <row r="399" ht="12.75" customHeight="1">
      <c r="F399" s="3"/>
      <c r="I399" s="55"/>
      <c r="O399" s="3"/>
    </row>
    <row r="400" ht="12.75" customHeight="1">
      <c r="F400" s="3"/>
      <c r="I400" s="55"/>
      <c r="O400" s="3"/>
    </row>
    <row r="401" ht="12.75" customHeight="1">
      <c r="F401" s="3"/>
      <c r="I401" s="55"/>
      <c r="O401" s="3"/>
    </row>
    <row r="402" ht="12.75" customHeight="1">
      <c r="F402" s="3"/>
      <c r="I402" s="55"/>
      <c r="O402" s="3"/>
    </row>
    <row r="403" ht="12.75" customHeight="1">
      <c r="F403" s="3"/>
      <c r="I403" s="55"/>
      <c r="O403" s="3"/>
    </row>
    <row r="404" ht="12.75" customHeight="1">
      <c r="F404" s="3"/>
      <c r="I404" s="55"/>
      <c r="O404" s="3"/>
    </row>
    <row r="405" ht="12.75" customHeight="1">
      <c r="F405" s="3"/>
      <c r="I405" s="55"/>
      <c r="O405" s="3"/>
    </row>
    <row r="406" ht="12.75" customHeight="1">
      <c r="F406" s="3"/>
      <c r="I406" s="55"/>
      <c r="O406" s="3"/>
    </row>
    <row r="407" ht="12.75" customHeight="1">
      <c r="F407" s="3"/>
      <c r="I407" s="55"/>
      <c r="O407" s="3"/>
    </row>
    <row r="408" ht="12.75" customHeight="1">
      <c r="F408" s="3"/>
      <c r="I408" s="55"/>
      <c r="O408" s="3"/>
    </row>
    <row r="409" ht="12.75" customHeight="1">
      <c r="F409" s="3"/>
      <c r="I409" s="55"/>
      <c r="O409" s="3"/>
    </row>
    <row r="410" ht="12.75" customHeight="1">
      <c r="F410" s="3"/>
      <c r="I410" s="55"/>
      <c r="O410" s="3"/>
    </row>
    <row r="411" ht="12.75" customHeight="1">
      <c r="F411" s="3"/>
      <c r="I411" s="55"/>
      <c r="O411" s="3"/>
    </row>
    <row r="412" ht="12.75" customHeight="1">
      <c r="F412" s="3"/>
      <c r="I412" s="55"/>
      <c r="O412" s="3"/>
    </row>
    <row r="413" ht="12.75" customHeight="1">
      <c r="F413" s="3"/>
      <c r="I413" s="55"/>
      <c r="O413" s="3"/>
    </row>
    <row r="414" ht="12.75" customHeight="1">
      <c r="F414" s="3"/>
      <c r="I414" s="55"/>
      <c r="O414" s="3"/>
    </row>
    <row r="415" ht="12.75" customHeight="1">
      <c r="F415" s="3"/>
      <c r="I415" s="55"/>
      <c r="O415" s="3"/>
    </row>
    <row r="416" ht="12.75" customHeight="1">
      <c r="F416" s="3"/>
      <c r="I416" s="55"/>
      <c r="O416" s="3"/>
    </row>
    <row r="417" ht="12.75" customHeight="1">
      <c r="F417" s="3"/>
      <c r="I417" s="55"/>
      <c r="O417" s="3"/>
    </row>
    <row r="418" ht="12.75" customHeight="1">
      <c r="F418" s="3"/>
      <c r="I418" s="55"/>
      <c r="O418" s="3"/>
    </row>
    <row r="419" ht="12.75" customHeight="1">
      <c r="F419" s="3"/>
      <c r="I419" s="55"/>
      <c r="O419" s="3"/>
    </row>
    <row r="420" ht="12.75" customHeight="1">
      <c r="F420" s="3"/>
      <c r="I420" s="55"/>
      <c r="O420" s="3"/>
    </row>
    <row r="421" ht="12.75" customHeight="1">
      <c r="F421" s="3"/>
      <c r="I421" s="55"/>
      <c r="O421" s="3"/>
    </row>
    <row r="422" ht="12.75" customHeight="1">
      <c r="F422" s="3"/>
      <c r="I422" s="55"/>
      <c r="O422" s="3"/>
    </row>
    <row r="423" ht="12.75" customHeight="1">
      <c r="F423" s="3"/>
      <c r="I423" s="55"/>
      <c r="O423" s="3"/>
    </row>
    <row r="424" ht="12.75" customHeight="1">
      <c r="F424" s="3"/>
      <c r="I424" s="55"/>
      <c r="O424" s="3"/>
    </row>
    <row r="425" ht="12.75" customHeight="1">
      <c r="F425" s="3"/>
      <c r="I425" s="55"/>
      <c r="O425" s="3"/>
    </row>
    <row r="426" ht="12.75" customHeight="1">
      <c r="F426" s="3"/>
      <c r="I426" s="55"/>
      <c r="O426" s="3"/>
    </row>
    <row r="427" ht="12.75" customHeight="1">
      <c r="F427" s="3"/>
      <c r="I427" s="55"/>
      <c r="O427" s="3"/>
    </row>
    <row r="428" ht="12.75" customHeight="1">
      <c r="F428" s="3"/>
      <c r="I428" s="55"/>
      <c r="O428" s="3"/>
    </row>
    <row r="429" ht="12.75" customHeight="1">
      <c r="F429" s="3"/>
      <c r="I429" s="55"/>
      <c r="O429" s="3"/>
    </row>
    <row r="430" ht="12.75" customHeight="1">
      <c r="F430" s="3"/>
      <c r="I430" s="55"/>
      <c r="O430" s="3"/>
    </row>
    <row r="431" ht="12.75" customHeight="1">
      <c r="F431" s="3"/>
      <c r="I431" s="55"/>
      <c r="O431" s="3"/>
    </row>
    <row r="432" ht="12.75" customHeight="1">
      <c r="F432" s="3"/>
      <c r="I432" s="55"/>
      <c r="O432" s="3"/>
    </row>
    <row r="433" ht="12.75" customHeight="1">
      <c r="F433" s="3"/>
      <c r="I433" s="55"/>
      <c r="O433" s="3"/>
    </row>
    <row r="434" ht="12.75" customHeight="1">
      <c r="F434" s="3"/>
      <c r="I434" s="55"/>
      <c r="O434" s="3"/>
    </row>
    <row r="435" ht="12.75" customHeight="1">
      <c r="F435" s="3"/>
      <c r="I435" s="55"/>
      <c r="O435" s="3"/>
    </row>
    <row r="436" ht="12.75" customHeight="1">
      <c r="F436" s="3"/>
      <c r="I436" s="55"/>
      <c r="O436" s="3"/>
    </row>
    <row r="437" ht="12.75" customHeight="1">
      <c r="F437" s="3"/>
      <c r="I437" s="55"/>
      <c r="O437" s="3"/>
    </row>
    <row r="438" ht="12.75" customHeight="1">
      <c r="F438" s="3"/>
      <c r="I438" s="55"/>
      <c r="O438" s="3"/>
    </row>
    <row r="439" ht="12.75" customHeight="1">
      <c r="F439" s="3"/>
      <c r="I439" s="55"/>
      <c r="O439" s="3"/>
    </row>
    <row r="440" ht="12.75" customHeight="1">
      <c r="F440" s="3"/>
      <c r="I440" s="55"/>
      <c r="O440" s="3"/>
    </row>
    <row r="441" ht="12.75" customHeight="1">
      <c r="F441" s="3"/>
      <c r="I441" s="55"/>
      <c r="O441" s="3"/>
    </row>
    <row r="442" ht="12.75" customHeight="1">
      <c r="F442" s="3"/>
      <c r="I442" s="55"/>
      <c r="O442" s="3"/>
    </row>
    <row r="443" ht="12.75" customHeight="1">
      <c r="F443" s="3"/>
      <c r="I443" s="55"/>
      <c r="O443" s="3"/>
    </row>
    <row r="444" ht="12.75" customHeight="1">
      <c r="F444" s="3"/>
      <c r="I444" s="55"/>
      <c r="O444" s="3"/>
    </row>
    <row r="445" ht="12.75" customHeight="1">
      <c r="F445" s="3"/>
      <c r="I445" s="55"/>
      <c r="O445" s="3"/>
    </row>
    <row r="446" ht="12.75" customHeight="1">
      <c r="F446" s="3"/>
      <c r="I446" s="55"/>
      <c r="O446" s="3"/>
    </row>
    <row r="447" ht="12.75" customHeight="1">
      <c r="F447" s="3"/>
      <c r="I447" s="55"/>
      <c r="O447" s="3"/>
    </row>
    <row r="448" ht="12.75" customHeight="1">
      <c r="F448" s="3"/>
      <c r="I448" s="55"/>
      <c r="O448" s="3"/>
    </row>
    <row r="449" ht="12.75" customHeight="1">
      <c r="F449" s="3"/>
      <c r="I449" s="55"/>
      <c r="O449" s="3"/>
    </row>
    <row r="450" ht="12.75" customHeight="1">
      <c r="F450" s="3"/>
      <c r="I450" s="55"/>
      <c r="O450" s="3"/>
    </row>
    <row r="451" ht="12.75" customHeight="1">
      <c r="F451" s="3"/>
      <c r="I451" s="55"/>
      <c r="O451" s="3"/>
    </row>
    <row r="452" ht="12.75" customHeight="1">
      <c r="F452" s="3"/>
      <c r="I452" s="55"/>
      <c r="O452" s="3"/>
    </row>
    <row r="453" ht="12.75" customHeight="1">
      <c r="F453" s="3"/>
      <c r="I453" s="55"/>
      <c r="O453" s="3"/>
    </row>
    <row r="454" ht="12.75" customHeight="1">
      <c r="F454" s="3"/>
      <c r="I454" s="55"/>
      <c r="O454" s="3"/>
    </row>
    <row r="455" ht="12.75" customHeight="1">
      <c r="F455" s="3"/>
      <c r="I455" s="55"/>
      <c r="O455" s="3"/>
    </row>
    <row r="456" ht="12.75" customHeight="1">
      <c r="F456" s="3"/>
      <c r="I456" s="55"/>
      <c r="O456" s="3"/>
    </row>
    <row r="457" ht="12.75" customHeight="1">
      <c r="F457" s="3"/>
      <c r="I457" s="55"/>
      <c r="O457" s="3"/>
    </row>
    <row r="458" ht="12.75" customHeight="1">
      <c r="F458" s="3"/>
      <c r="I458" s="55"/>
      <c r="O458" s="3"/>
    </row>
    <row r="459" ht="12.75" customHeight="1">
      <c r="F459" s="3"/>
      <c r="I459" s="55"/>
      <c r="O459" s="3"/>
    </row>
    <row r="460" ht="12.75" customHeight="1">
      <c r="F460" s="3"/>
      <c r="I460" s="55"/>
      <c r="O460" s="3"/>
    </row>
    <row r="461" ht="12.75" customHeight="1">
      <c r="F461" s="3"/>
      <c r="I461" s="55"/>
      <c r="O461" s="3"/>
    </row>
    <row r="462" ht="12.75" customHeight="1">
      <c r="F462" s="3"/>
      <c r="I462" s="55"/>
      <c r="O462" s="3"/>
    </row>
    <row r="463" ht="12.75" customHeight="1">
      <c r="F463" s="3"/>
      <c r="I463" s="55"/>
      <c r="O463" s="3"/>
    </row>
    <row r="464" ht="12.75" customHeight="1">
      <c r="F464" s="3"/>
      <c r="I464" s="55"/>
      <c r="O464" s="3"/>
    </row>
    <row r="465" ht="12.75" customHeight="1">
      <c r="F465" s="3"/>
      <c r="I465" s="55"/>
      <c r="O465" s="3"/>
    </row>
    <row r="466" ht="12.75" customHeight="1">
      <c r="F466" s="3"/>
      <c r="I466" s="55"/>
      <c r="O466" s="3"/>
    </row>
    <row r="467" ht="12.75" customHeight="1">
      <c r="F467" s="3"/>
      <c r="I467" s="55"/>
      <c r="O467" s="3"/>
    </row>
    <row r="468" ht="12.75" customHeight="1">
      <c r="F468" s="3"/>
      <c r="I468" s="55"/>
      <c r="O468" s="3"/>
    </row>
    <row r="469" ht="12.75" customHeight="1">
      <c r="F469" s="3"/>
      <c r="I469" s="55"/>
      <c r="O469" s="3"/>
    </row>
    <row r="470" ht="12.75" customHeight="1">
      <c r="F470" s="3"/>
      <c r="I470" s="55"/>
      <c r="O470" s="3"/>
    </row>
    <row r="471" ht="12.75" customHeight="1">
      <c r="F471" s="3"/>
      <c r="I471" s="55"/>
      <c r="O471" s="3"/>
    </row>
    <row r="472" ht="12.75" customHeight="1">
      <c r="F472" s="3"/>
      <c r="I472" s="55"/>
      <c r="O472" s="3"/>
    </row>
    <row r="473" ht="12.75" customHeight="1">
      <c r="F473" s="3"/>
      <c r="I473" s="55"/>
      <c r="O473" s="3"/>
    </row>
    <row r="474" ht="12.75" customHeight="1">
      <c r="F474" s="3"/>
      <c r="I474" s="55"/>
      <c r="O474" s="3"/>
    </row>
    <row r="475" ht="12.75" customHeight="1">
      <c r="F475" s="3"/>
      <c r="I475" s="55"/>
      <c r="O475" s="3"/>
    </row>
    <row r="476" ht="12.75" customHeight="1">
      <c r="F476" s="3"/>
      <c r="I476" s="55"/>
      <c r="O476" s="3"/>
    </row>
    <row r="477" ht="12.75" customHeight="1">
      <c r="F477" s="3"/>
      <c r="I477" s="55"/>
      <c r="O477" s="3"/>
    </row>
    <row r="478" ht="12.75" customHeight="1">
      <c r="F478" s="3"/>
      <c r="I478" s="55"/>
      <c r="O478" s="3"/>
    </row>
    <row r="479" ht="12.75" customHeight="1">
      <c r="F479" s="3"/>
      <c r="I479" s="55"/>
      <c r="O479" s="3"/>
    </row>
    <row r="480" ht="12.75" customHeight="1">
      <c r="F480" s="3"/>
      <c r="I480" s="55"/>
      <c r="O480" s="3"/>
    </row>
    <row r="481" ht="12.75" customHeight="1">
      <c r="F481" s="3"/>
      <c r="I481" s="55"/>
      <c r="O481" s="3"/>
    </row>
    <row r="482" ht="12.75" customHeight="1">
      <c r="F482" s="3"/>
      <c r="I482" s="55"/>
      <c r="O482" s="3"/>
    </row>
    <row r="483" ht="12.75" customHeight="1">
      <c r="F483" s="3"/>
      <c r="I483" s="55"/>
      <c r="O483" s="3"/>
    </row>
    <row r="484" ht="12.75" customHeight="1">
      <c r="F484" s="3"/>
      <c r="I484" s="55"/>
      <c r="O484" s="3"/>
    </row>
    <row r="485" ht="12.75" customHeight="1">
      <c r="F485" s="3"/>
      <c r="I485" s="55"/>
      <c r="O485" s="3"/>
    </row>
    <row r="486" ht="12.75" customHeight="1">
      <c r="F486" s="3"/>
      <c r="I486" s="55"/>
      <c r="O486" s="3"/>
    </row>
    <row r="487" ht="12.75" customHeight="1">
      <c r="F487" s="3"/>
      <c r="I487" s="55"/>
      <c r="O487" s="3"/>
    </row>
    <row r="488" ht="12.75" customHeight="1">
      <c r="F488" s="3"/>
      <c r="I488" s="55"/>
      <c r="O488" s="3"/>
    </row>
    <row r="489" ht="12.75" customHeight="1">
      <c r="F489" s="3"/>
      <c r="I489" s="55"/>
      <c r="O489" s="3"/>
    </row>
    <row r="490" ht="12.75" customHeight="1">
      <c r="F490" s="3"/>
      <c r="I490" s="55"/>
      <c r="O490" s="3"/>
    </row>
    <row r="491" ht="12.75" customHeight="1">
      <c r="F491" s="3"/>
      <c r="I491" s="55"/>
      <c r="O491" s="3"/>
    </row>
    <row r="492" ht="12.75" customHeight="1">
      <c r="F492" s="3"/>
      <c r="I492" s="55"/>
      <c r="O492" s="3"/>
    </row>
    <row r="493" ht="12.75" customHeight="1">
      <c r="F493" s="3"/>
      <c r="I493" s="55"/>
      <c r="O493" s="3"/>
    </row>
    <row r="494" ht="12.75" customHeight="1">
      <c r="F494" s="3"/>
      <c r="I494" s="55"/>
      <c r="O494" s="3"/>
    </row>
    <row r="495" ht="12.75" customHeight="1">
      <c r="F495" s="3"/>
      <c r="I495" s="55"/>
      <c r="O495" s="3"/>
    </row>
    <row r="496" ht="12.75" customHeight="1">
      <c r="F496" s="3"/>
      <c r="I496" s="55"/>
      <c r="O496" s="3"/>
    </row>
    <row r="497" ht="12.75" customHeight="1">
      <c r="F497" s="3"/>
      <c r="I497" s="55"/>
      <c r="O497" s="3"/>
    </row>
    <row r="498" ht="12.75" customHeight="1">
      <c r="F498" s="3"/>
      <c r="I498" s="55"/>
      <c r="O498" s="3"/>
    </row>
    <row r="499" ht="12.75" customHeight="1">
      <c r="F499" s="3"/>
      <c r="I499" s="55"/>
      <c r="O499" s="3"/>
    </row>
    <row r="500" ht="12.75" customHeight="1">
      <c r="F500" s="3"/>
      <c r="I500" s="55"/>
      <c r="O500" s="3"/>
    </row>
    <row r="501" ht="12.75" customHeight="1">
      <c r="F501" s="3"/>
      <c r="I501" s="55"/>
      <c r="O501" s="3"/>
    </row>
    <row r="502" ht="12.75" customHeight="1">
      <c r="F502" s="3"/>
      <c r="I502" s="55"/>
      <c r="O502" s="3"/>
    </row>
    <row r="503" ht="12.75" customHeight="1">
      <c r="F503" s="3"/>
      <c r="I503" s="55"/>
      <c r="O503" s="3"/>
    </row>
    <row r="504" ht="12.75" customHeight="1">
      <c r="F504" s="3"/>
      <c r="I504" s="55"/>
      <c r="O504" s="3"/>
    </row>
    <row r="505" ht="12.75" customHeight="1">
      <c r="F505" s="3"/>
      <c r="I505" s="55"/>
      <c r="O505" s="3"/>
    </row>
    <row r="506" ht="12.75" customHeight="1">
      <c r="F506" s="3"/>
      <c r="I506" s="55"/>
      <c r="O506" s="3"/>
    </row>
    <row r="507" ht="12.75" customHeight="1">
      <c r="F507" s="3"/>
      <c r="I507" s="55"/>
      <c r="O507" s="3"/>
    </row>
    <row r="508" ht="12.75" customHeight="1">
      <c r="F508" s="3"/>
      <c r="I508" s="55"/>
      <c r="O508" s="3"/>
    </row>
    <row r="509" ht="12.75" customHeight="1">
      <c r="F509" s="3"/>
      <c r="I509" s="55"/>
      <c r="O509" s="3"/>
    </row>
    <row r="510" ht="12.75" customHeight="1">
      <c r="F510" s="3"/>
      <c r="I510" s="55"/>
      <c r="O510" s="3"/>
    </row>
    <row r="511" ht="12.75" customHeight="1">
      <c r="F511" s="3"/>
      <c r="I511" s="55"/>
      <c r="O511" s="3"/>
    </row>
    <row r="512" ht="12.75" customHeight="1">
      <c r="F512" s="3"/>
      <c r="I512" s="55"/>
      <c r="O512" s="3"/>
    </row>
    <row r="513" ht="12.75" customHeight="1">
      <c r="F513" s="3"/>
      <c r="I513" s="55"/>
      <c r="O513" s="3"/>
    </row>
    <row r="514" ht="12.75" customHeight="1">
      <c r="F514" s="3"/>
      <c r="I514" s="55"/>
      <c r="O514" s="3"/>
    </row>
    <row r="515" ht="12.75" customHeight="1">
      <c r="F515" s="3"/>
      <c r="I515" s="55"/>
      <c r="O515" s="3"/>
    </row>
    <row r="516" ht="12.75" customHeight="1">
      <c r="F516" s="3"/>
      <c r="I516" s="55"/>
      <c r="O516" s="3"/>
    </row>
    <row r="517" ht="12.75" customHeight="1">
      <c r="F517" s="3"/>
      <c r="I517" s="55"/>
      <c r="O517" s="3"/>
    </row>
    <row r="518" ht="12.75" customHeight="1">
      <c r="F518" s="3"/>
      <c r="I518" s="55"/>
      <c r="O518" s="3"/>
    </row>
    <row r="519" ht="12.75" customHeight="1">
      <c r="F519" s="3"/>
      <c r="I519" s="55"/>
      <c r="O519" s="3"/>
    </row>
    <row r="520" ht="12.75" customHeight="1">
      <c r="F520" s="3"/>
      <c r="I520" s="55"/>
      <c r="O520" s="3"/>
    </row>
    <row r="521" ht="12.75" customHeight="1">
      <c r="F521" s="3"/>
      <c r="I521" s="55"/>
      <c r="O521" s="3"/>
    </row>
    <row r="522" ht="12.75" customHeight="1">
      <c r="F522" s="3"/>
      <c r="I522" s="55"/>
      <c r="O522" s="3"/>
    </row>
    <row r="523" ht="12.75" customHeight="1">
      <c r="F523" s="3"/>
      <c r="I523" s="55"/>
      <c r="O523" s="3"/>
    </row>
    <row r="524" ht="12.75" customHeight="1">
      <c r="F524" s="3"/>
      <c r="I524" s="55"/>
      <c r="O524" s="3"/>
    </row>
    <row r="525" ht="12.75" customHeight="1">
      <c r="F525" s="3"/>
      <c r="I525" s="55"/>
      <c r="O525" s="3"/>
    </row>
    <row r="526" ht="12.75" customHeight="1">
      <c r="F526" s="3"/>
      <c r="I526" s="55"/>
      <c r="O526" s="3"/>
    </row>
    <row r="527" ht="12.75" customHeight="1">
      <c r="F527" s="3"/>
      <c r="I527" s="55"/>
      <c r="O527" s="3"/>
    </row>
    <row r="528" ht="12.75" customHeight="1">
      <c r="F528" s="3"/>
      <c r="I528" s="55"/>
      <c r="O528" s="3"/>
    </row>
    <row r="529" ht="12.75" customHeight="1">
      <c r="F529" s="3"/>
      <c r="I529" s="55"/>
      <c r="O529" s="3"/>
    </row>
    <row r="530" ht="12.75" customHeight="1">
      <c r="F530" s="3"/>
      <c r="I530" s="55"/>
      <c r="O530" s="3"/>
    </row>
    <row r="531" ht="12.75" customHeight="1">
      <c r="F531" s="3"/>
      <c r="I531" s="55"/>
      <c r="O531" s="3"/>
    </row>
    <row r="532" ht="12.75" customHeight="1">
      <c r="F532" s="3"/>
      <c r="I532" s="55"/>
      <c r="O532" s="3"/>
    </row>
    <row r="533" ht="12.75" customHeight="1">
      <c r="F533" s="3"/>
      <c r="I533" s="55"/>
      <c r="O533" s="3"/>
    </row>
    <row r="534" ht="12.75" customHeight="1">
      <c r="F534" s="3"/>
      <c r="I534" s="55"/>
      <c r="O534" s="3"/>
    </row>
    <row r="535" ht="12.75" customHeight="1">
      <c r="F535" s="3"/>
      <c r="I535" s="55"/>
      <c r="O535" s="3"/>
    </row>
    <row r="536" ht="12.75" customHeight="1">
      <c r="F536" s="3"/>
      <c r="I536" s="55"/>
      <c r="O536" s="3"/>
    </row>
    <row r="537" ht="12.75" customHeight="1">
      <c r="F537" s="3"/>
      <c r="I537" s="55"/>
      <c r="O537" s="3"/>
    </row>
    <row r="538" ht="12.75" customHeight="1">
      <c r="F538" s="3"/>
      <c r="I538" s="55"/>
      <c r="O538" s="3"/>
    </row>
    <row r="539" ht="12.75" customHeight="1">
      <c r="F539" s="3"/>
      <c r="I539" s="55"/>
      <c r="O539" s="3"/>
    </row>
    <row r="540" ht="12.75" customHeight="1">
      <c r="F540" s="3"/>
      <c r="I540" s="55"/>
      <c r="O540" s="3"/>
    </row>
    <row r="541" ht="12.75" customHeight="1">
      <c r="F541" s="3"/>
      <c r="I541" s="55"/>
      <c r="O541" s="3"/>
    </row>
    <row r="542" ht="12.75" customHeight="1">
      <c r="F542" s="3"/>
      <c r="I542" s="55"/>
      <c r="O542" s="3"/>
    </row>
    <row r="543" ht="12.75" customHeight="1">
      <c r="F543" s="3"/>
      <c r="I543" s="55"/>
      <c r="O543" s="3"/>
    </row>
    <row r="544" ht="12.75" customHeight="1">
      <c r="F544" s="3"/>
      <c r="I544" s="55"/>
      <c r="O544" s="3"/>
    </row>
    <row r="545" ht="12.75" customHeight="1">
      <c r="F545" s="3"/>
      <c r="I545" s="55"/>
      <c r="O545" s="3"/>
    </row>
    <row r="546" ht="12.75" customHeight="1">
      <c r="F546" s="3"/>
      <c r="I546" s="55"/>
      <c r="O546" s="3"/>
    </row>
    <row r="547" ht="12.75" customHeight="1">
      <c r="F547" s="3"/>
      <c r="I547" s="55"/>
      <c r="O547" s="3"/>
    </row>
    <row r="548" ht="12.75" customHeight="1">
      <c r="F548" s="3"/>
      <c r="I548" s="55"/>
      <c r="O548" s="3"/>
    </row>
    <row r="549" ht="12.75" customHeight="1">
      <c r="F549" s="3"/>
      <c r="I549" s="55"/>
      <c r="O549" s="3"/>
    </row>
    <row r="550" ht="12.75" customHeight="1">
      <c r="F550" s="3"/>
      <c r="I550" s="55"/>
      <c r="O550" s="3"/>
    </row>
    <row r="551" ht="12.75" customHeight="1">
      <c r="F551" s="3"/>
      <c r="I551" s="55"/>
      <c r="O551" s="3"/>
    </row>
    <row r="552" ht="12.75" customHeight="1">
      <c r="F552" s="3"/>
      <c r="I552" s="55"/>
      <c r="O552" s="3"/>
    </row>
    <row r="553" ht="12.75" customHeight="1">
      <c r="F553" s="3"/>
      <c r="I553" s="55"/>
      <c r="O553" s="3"/>
    </row>
    <row r="554" ht="12.75" customHeight="1">
      <c r="F554" s="3"/>
      <c r="I554" s="55"/>
      <c r="O554" s="3"/>
    </row>
    <row r="555" ht="12.75" customHeight="1">
      <c r="F555" s="3"/>
      <c r="I555" s="55"/>
      <c r="O555" s="3"/>
    </row>
    <row r="556" ht="12.75" customHeight="1">
      <c r="F556" s="3"/>
      <c r="I556" s="55"/>
      <c r="O556" s="3"/>
    </row>
    <row r="557" ht="12.75" customHeight="1">
      <c r="F557" s="3"/>
      <c r="I557" s="55"/>
      <c r="O557" s="3"/>
    </row>
    <row r="558" ht="12.75" customHeight="1">
      <c r="F558" s="3"/>
      <c r="I558" s="55"/>
      <c r="O558" s="3"/>
    </row>
    <row r="559" ht="12.75" customHeight="1">
      <c r="F559" s="3"/>
      <c r="I559" s="55"/>
      <c r="O559" s="3"/>
    </row>
    <row r="560" ht="12.75" customHeight="1">
      <c r="F560" s="3"/>
      <c r="I560" s="55"/>
      <c r="O560" s="3"/>
    </row>
    <row r="561" ht="12.75" customHeight="1">
      <c r="F561" s="3"/>
      <c r="I561" s="55"/>
      <c r="O561" s="3"/>
    </row>
    <row r="562" ht="12.75" customHeight="1">
      <c r="F562" s="3"/>
      <c r="I562" s="55"/>
      <c r="O562" s="3"/>
    </row>
    <row r="563" ht="12.75" customHeight="1">
      <c r="F563" s="3"/>
      <c r="I563" s="55"/>
      <c r="O563" s="3"/>
    </row>
    <row r="564" ht="12.75" customHeight="1">
      <c r="F564" s="3"/>
      <c r="I564" s="55"/>
      <c r="O564" s="3"/>
    </row>
    <row r="565" ht="12.75" customHeight="1">
      <c r="F565" s="3"/>
      <c r="I565" s="55"/>
      <c r="O565" s="3"/>
    </row>
    <row r="566" ht="12.75" customHeight="1">
      <c r="F566" s="3"/>
      <c r="I566" s="55"/>
      <c r="O566" s="3"/>
    </row>
    <row r="567" ht="12.75" customHeight="1">
      <c r="F567" s="3"/>
      <c r="I567" s="55"/>
      <c r="O567" s="3"/>
    </row>
    <row r="568" ht="12.75" customHeight="1">
      <c r="F568" s="3"/>
      <c r="I568" s="55"/>
      <c r="O568" s="3"/>
    </row>
    <row r="569" ht="12.75" customHeight="1">
      <c r="F569" s="3"/>
      <c r="I569" s="55"/>
      <c r="O569" s="3"/>
    </row>
    <row r="570" ht="12.75" customHeight="1">
      <c r="F570" s="3"/>
      <c r="I570" s="55"/>
      <c r="O570" s="3"/>
    </row>
    <row r="571" ht="12.75" customHeight="1">
      <c r="F571" s="3"/>
      <c r="I571" s="55"/>
      <c r="O571" s="3"/>
    </row>
    <row r="572" ht="12.75" customHeight="1">
      <c r="F572" s="3"/>
      <c r="I572" s="55"/>
      <c r="O572" s="3"/>
    </row>
    <row r="573" ht="12.75" customHeight="1">
      <c r="F573" s="3"/>
      <c r="I573" s="55"/>
      <c r="O573" s="3"/>
    </row>
    <row r="574" ht="12.75" customHeight="1">
      <c r="F574" s="3"/>
      <c r="I574" s="55"/>
      <c r="O574" s="3"/>
    </row>
    <row r="575" ht="12.75" customHeight="1">
      <c r="F575" s="3"/>
      <c r="I575" s="55"/>
      <c r="O575" s="3"/>
    </row>
    <row r="576" ht="12.75" customHeight="1">
      <c r="F576" s="3"/>
      <c r="I576" s="55"/>
      <c r="O576" s="3"/>
    </row>
    <row r="577" ht="12.75" customHeight="1">
      <c r="F577" s="3"/>
      <c r="I577" s="55"/>
      <c r="O577" s="3"/>
    </row>
    <row r="578" ht="12.75" customHeight="1">
      <c r="F578" s="3"/>
      <c r="I578" s="55"/>
      <c r="O578" s="3"/>
    </row>
    <row r="579" ht="12.75" customHeight="1">
      <c r="F579" s="3"/>
      <c r="I579" s="55"/>
      <c r="O579" s="3"/>
    </row>
    <row r="580" ht="12.75" customHeight="1">
      <c r="F580" s="3"/>
      <c r="I580" s="55"/>
      <c r="O580" s="3"/>
    </row>
    <row r="581" ht="12.75" customHeight="1">
      <c r="F581" s="3"/>
      <c r="I581" s="55"/>
      <c r="O581" s="3"/>
    </row>
    <row r="582" ht="12.75" customHeight="1">
      <c r="F582" s="3"/>
      <c r="I582" s="55"/>
      <c r="O582" s="3"/>
    </row>
    <row r="583" ht="12.75" customHeight="1">
      <c r="F583" s="3"/>
      <c r="I583" s="55"/>
      <c r="O583" s="3"/>
    </row>
    <row r="584" ht="12.75" customHeight="1">
      <c r="F584" s="3"/>
      <c r="I584" s="55"/>
      <c r="O584" s="3"/>
    </row>
    <row r="585" ht="12.75" customHeight="1">
      <c r="F585" s="3"/>
      <c r="I585" s="55"/>
      <c r="O585" s="3"/>
    </row>
    <row r="586" ht="12.75" customHeight="1">
      <c r="F586" s="3"/>
      <c r="I586" s="55"/>
      <c r="O586" s="3"/>
    </row>
    <row r="587" ht="12.75" customHeight="1">
      <c r="F587" s="3"/>
      <c r="I587" s="55"/>
      <c r="O587" s="3"/>
    </row>
    <row r="588" ht="12.75" customHeight="1">
      <c r="F588" s="3"/>
      <c r="I588" s="55"/>
      <c r="O588" s="3"/>
    </row>
    <row r="589" ht="12.75" customHeight="1">
      <c r="F589" s="3"/>
      <c r="I589" s="55"/>
      <c r="O589" s="3"/>
    </row>
    <row r="590" ht="12.75" customHeight="1">
      <c r="F590" s="3"/>
      <c r="I590" s="55"/>
      <c r="O590" s="3"/>
    </row>
    <row r="591" ht="12.75" customHeight="1">
      <c r="F591" s="3"/>
      <c r="I591" s="55"/>
      <c r="O591" s="3"/>
    </row>
    <row r="592" ht="12.75" customHeight="1">
      <c r="F592" s="3"/>
      <c r="I592" s="55"/>
      <c r="O592" s="3"/>
    </row>
    <row r="593" ht="12.75" customHeight="1">
      <c r="F593" s="3"/>
      <c r="I593" s="55"/>
      <c r="O593" s="3"/>
    </row>
    <row r="594" ht="12.75" customHeight="1">
      <c r="F594" s="3"/>
      <c r="I594" s="55"/>
      <c r="O594" s="3"/>
    </row>
    <row r="595" ht="12.75" customHeight="1">
      <c r="F595" s="3"/>
      <c r="I595" s="55"/>
      <c r="O595" s="3"/>
    </row>
    <row r="596" ht="12.75" customHeight="1">
      <c r="F596" s="3"/>
      <c r="I596" s="55"/>
      <c r="O596" s="3"/>
    </row>
    <row r="597" ht="12.75" customHeight="1">
      <c r="F597" s="3"/>
      <c r="I597" s="55"/>
      <c r="O597" s="3"/>
    </row>
    <row r="598" ht="12.75" customHeight="1">
      <c r="F598" s="3"/>
      <c r="I598" s="55"/>
      <c r="O598" s="3"/>
    </row>
    <row r="599" ht="12.75" customHeight="1">
      <c r="F599" s="3"/>
      <c r="I599" s="55"/>
      <c r="O599" s="3"/>
    </row>
    <row r="600" ht="12.75" customHeight="1">
      <c r="F600" s="3"/>
      <c r="I600" s="55"/>
      <c r="O600" s="3"/>
    </row>
    <row r="601" ht="12.75" customHeight="1">
      <c r="F601" s="3"/>
      <c r="I601" s="55"/>
      <c r="O601" s="3"/>
    </row>
    <row r="602" ht="12.75" customHeight="1">
      <c r="F602" s="3"/>
      <c r="I602" s="55"/>
      <c r="O602" s="3"/>
    </row>
    <row r="603" ht="12.75" customHeight="1">
      <c r="F603" s="3"/>
      <c r="I603" s="55"/>
      <c r="O603" s="3"/>
    </row>
    <row r="604" ht="12.75" customHeight="1">
      <c r="F604" s="3"/>
      <c r="I604" s="55"/>
      <c r="O604" s="3"/>
    </row>
    <row r="605" ht="12.75" customHeight="1">
      <c r="F605" s="3"/>
      <c r="I605" s="55"/>
      <c r="O605" s="3"/>
    </row>
    <row r="606" ht="12.75" customHeight="1">
      <c r="F606" s="3"/>
      <c r="I606" s="55"/>
      <c r="O606" s="3"/>
    </row>
    <row r="607" ht="12.75" customHeight="1">
      <c r="F607" s="3"/>
      <c r="I607" s="55"/>
      <c r="O607" s="3"/>
    </row>
    <row r="608" ht="12.75" customHeight="1">
      <c r="F608" s="3"/>
      <c r="I608" s="55"/>
      <c r="O608" s="3"/>
    </row>
    <row r="609" ht="12.75" customHeight="1">
      <c r="F609" s="3"/>
      <c r="I609" s="55"/>
      <c r="O609" s="3"/>
    </row>
    <row r="610" ht="12.75" customHeight="1">
      <c r="F610" s="3"/>
      <c r="I610" s="55"/>
      <c r="O610" s="3"/>
    </row>
    <row r="611" ht="12.75" customHeight="1">
      <c r="F611" s="3"/>
      <c r="I611" s="55"/>
      <c r="O611" s="3"/>
    </row>
    <row r="612" ht="12.75" customHeight="1">
      <c r="F612" s="3"/>
      <c r="I612" s="55"/>
      <c r="O612" s="3"/>
    </row>
    <row r="613" ht="12.75" customHeight="1">
      <c r="F613" s="3"/>
      <c r="I613" s="55"/>
      <c r="O613" s="3"/>
    </row>
    <row r="614" ht="12.75" customHeight="1">
      <c r="F614" s="3"/>
      <c r="I614" s="55"/>
      <c r="O614" s="3"/>
    </row>
    <row r="615" ht="12.75" customHeight="1">
      <c r="F615" s="3"/>
      <c r="I615" s="55"/>
      <c r="O615" s="3"/>
    </row>
    <row r="616" ht="12.75" customHeight="1">
      <c r="F616" s="3"/>
      <c r="I616" s="55"/>
      <c r="O616" s="3"/>
    </row>
    <row r="617" ht="12.75" customHeight="1">
      <c r="F617" s="3"/>
      <c r="I617" s="55"/>
      <c r="O617" s="3"/>
    </row>
    <row r="618" ht="12.75" customHeight="1">
      <c r="F618" s="3"/>
      <c r="I618" s="55"/>
      <c r="O618" s="3"/>
    </row>
    <row r="619" ht="12.75" customHeight="1">
      <c r="F619" s="3"/>
      <c r="I619" s="55"/>
      <c r="O619" s="3"/>
    </row>
    <row r="620" ht="12.75" customHeight="1">
      <c r="F620" s="3"/>
      <c r="I620" s="55"/>
      <c r="O620" s="3"/>
    </row>
    <row r="621" ht="12.75" customHeight="1">
      <c r="F621" s="3"/>
      <c r="I621" s="55"/>
      <c r="O621" s="3"/>
    </row>
    <row r="622" ht="12.75" customHeight="1">
      <c r="F622" s="3"/>
      <c r="I622" s="55"/>
      <c r="O622" s="3"/>
    </row>
    <row r="623" ht="12.75" customHeight="1">
      <c r="F623" s="3"/>
      <c r="I623" s="55"/>
      <c r="O623" s="3"/>
    </row>
    <row r="624" ht="12.75" customHeight="1">
      <c r="F624" s="3"/>
      <c r="I624" s="55"/>
      <c r="O624" s="3"/>
    </row>
    <row r="625" ht="12.75" customHeight="1">
      <c r="F625" s="3"/>
      <c r="I625" s="55"/>
      <c r="O625" s="3"/>
    </row>
    <row r="626" ht="12.75" customHeight="1">
      <c r="F626" s="3"/>
      <c r="I626" s="55"/>
      <c r="O626" s="3"/>
    </row>
    <row r="627" ht="12.75" customHeight="1">
      <c r="F627" s="3"/>
      <c r="I627" s="55"/>
      <c r="O627" s="3"/>
    </row>
    <row r="628" ht="12.75" customHeight="1">
      <c r="F628" s="3"/>
      <c r="I628" s="55"/>
      <c r="O628" s="3"/>
    </row>
    <row r="629" ht="12.75" customHeight="1">
      <c r="F629" s="3"/>
      <c r="I629" s="55"/>
      <c r="O629" s="3"/>
    </row>
    <row r="630" ht="12.75" customHeight="1">
      <c r="F630" s="3"/>
      <c r="I630" s="55"/>
      <c r="O630" s="3"/>
    </row>
    <row r="631" ht="12.75" customHeight="1">
      <c r="F631" s="3"/>
      <c r="I631" s="55"/>
      <c r="O631" s="3"/>
    </row>
    <row r="632" ht="12.75" customHeight="1">
      <c r="F632" s="3"/>
      <c r="I632" s="55"/>
      <c r="O632" s="3"/>
    </row>
    <row r="633" ht="12.75" customHeight="1">
      <c r="F633" s="3"/>
      <c r="I633" s="55"/>
      <c r="O633" s="3"/>
    </row>
    <row r="634" ht="12.75" customHeight="1">
      <c r="F634" s="3"/>
      <c r="I634" s="55"/>
      <c r="O634" s="3"/>
    </row>
    <row r="635" ht="12.75" customHeight="1">
      <c r="F635" s="3"/>
      <c r="I635" s="55"/>
      <c r="O635" s="3"/>
    </row>
    <row r="636" ht="12.75" customHeight="1">
      <c r="F636" s="3"/>
      <c r="I636" s="55"/>
      <c r="O636" s="3"/>
    </row>
    <row r="637" ht="12.75" customHeight="1">
      <c r="F637" s="3"/>
      <c r="I637" s="55"/>
      <c r="O637" s="3"/>
    </row>
    <row r="638" ht="12.75" customHeight="1">
      <c r="F638" s="3"/>
      <c r="I638" s="55"/>
      <c r="O638" s="3"/>
    </row>
    <row r="639" ht="12.75" customHeight="1">
      <c r="F639" s="3"/>
      <c r="I639" s="55"/>
      <c r="O639" s="3"/>
    </row>
    <row r="640" ht="12.75" customHeight="1">
      <c r="F640" s="3"/>
      <c r="I640" s="55"/>
      <c r="O640" s="3"/>
    </row>
    <row r="641" ht="12.75" customHeight="1">
      <c r="F641" s="3"/>
      <c r="I641" s="55"/>
      <c r="O641" s="3"/>
    </row>
    <row r="642" ht="12.75" customHeight="1">
      <c r="F642" s="3"/>
      <c r="I642" s="55"/>
      <c r="O642" s="3"/>
    </row>
    <row r="643" ht="12.75" customHeight="1">
      <c r="F643" s="3"/>
      <c r="I643" s="55"/>
      <c r="O643" s="3"/>
    </row>
    <row r="644" ht="12.75" customHeight="1">
      <c r="F644" s="3"/>
      <c r="I644" s="55"/>
      <c r="O644" s="3"/>
    </row>
    <row r="645" ht="12.75" customHeight="1">
      <c r="F645" s="3"/>
      <c r="I645" s="55"/>
      <c r="O645" s="3"/>
    </row>
    <row r="646" ht="12.75" customHeight="1">
      <c r="F646" s="3"/>
      <c r="I646" s="55"/>
      <c r="O646" s="3"/>
    </row>
    <row r="647" ht="12.75" customHeight="1">
      <c r="F647" s="3"/>
      <c r="I647" s="55"/>
      <c r="O647" s="3"/>
    </row>
    <row r="648" ht="12.75" customHeight="1">
      <c r="F648" s="3"/>
      <c r="I648" s="55"/>
      <c r="O648" s="3"/>
    </row>
    <row r="649" ht="12.75" customHeight="1">
      <c r="F649" s="3"/>
      <c r="I649" s="55"/>
      <c r="O649" s="3"/>
    </row>
    <row r="650" ht="12.75" customHeight="1">
      <c r="F650" s="3"/>
      <c r="I650" s="55"/>
      <c r="O650" s="3"/>
    </row>
    <row r="651" ht="12.75" customHeight="1">
      <c r="F651" s="3"/>
      <c r="I651" s="55"/>
      <c r="O651" s="3"/>
    </row>
    <row r="652" ht="12.75" customHeight="1">
      <c r="F652" s="3"/>
      <c r="I652" s="55"/>
      <c r="O652" s="3"/>
    </row>
    <row r="653" ht="12.75" customHeight="1">
      <c r="F653" s="3"/>
      <c r="I653" s="55"/>
      <c r="O653" s="3"/>
    </row>
    <row r="654" ht="12.75" customHeight="1">
      <c r="F654" s="3"/>
      <c r="I654" s="55"/>
      <c r="O654" s="3"/>
    </row>
    <row r="655" ht="12.75" customHeight="1">
      <c r="F655" s="3"/>
      <c r="I655" s="55"/>
      <c r="O655" s="3"/>
    </row>
    <row r="656" ht="12.75" customHeight="1">
      <c r="F656" s="3"/>
      <c r="I656" s="55"/>
      <c r="O656" s="3"/>
    </row>
    <row r="657" ht="12.75" customHeight="1">
      <c r="F657" s="3"/>
      <c r="I657" s="55"/>
      <c r="O657" s="3"/>
    </row>
    <row r="658" ht="12.75" customHeight="1">
      <c r="F658" s="3"/>
      <c r="I658" s="55"/>
      <c r="O658" s="3"/>
    </row>
    <row r="659" ht="12.75" customHeight="1">
      <c r="F659" s="3"/>
      <c r="I659" s="55"/>
      <c r="O659" s="3"/>
    </row>
    <row r="660" ht="12.75" customHeight="1">
      <c r="F660" s="3"/>
      <c r="I660" s="55"/>
      <c r="O660" s="3"/>
    </row>
    <row r="661" ht="12.75" customHeight="1">
      <c r="F661" s="3"/>
      <c r="I661" s="55"/>
      <c r="O661" s="3"/>
    </row>
    <row r="662" ht="12.75" customHeight="1">
      <c r="F662" s="3"/>
      <c r="I662" s="55"/>
      <c r="O662" s="3"/>
    </row>
    <row r="663" ht="12.75" customHeight="1">
      <c r="F663" s="3"/>
      <c r="I663" s="55"/>
      <c r="O663" s="3"/>
    </row>
    <row r="664" ht="12.75" customHeight="1">
      <c r="F664" s="3"/>
      <c r="I664" s="55"/>
      <c r="O664" s="3"/>
    </row>
    <row r="665" ht="12.75" customHeight="1">
      <c r="F665" s="3"/>
      <c r="I665" s="55"/>
      <c r="O665" s="3"/>
    </row>
    <row r="666" ht="12.75" customHeight="1">
      <c r="F666" s="3"/>
      <c r="I666" s="55"/>
      <c r="O666" s="3"/>
    </row>
    <row r="667" ht="12.75" customHeight="1">
      <c r="F667" s="3"/>
      <c r="I667" s="55"/>
      <c r="O667" s="3"/>
    </row>
    <row r="668" ht="12.75" customHeight="1">
      <c r="F668" s="3"/>
      <c r="I668" s="55"/>
      <c r="O668" s="3"/>
    </row>
    <row r="669" ht="12.75" customHeight="1">
      <c r="F669" s="3"/>
      <c r="I669" s="55"/>
      <c r="O669" s="3"/>
    </row>
    <row r="670" ht="12.75" customHeight="1">
      <c r="F670" s="3"/>
      <c r="I670" s="55"/>
      <c r="O670" s="3"/>
    </row>
    <row r="671" ht="12.75" customHeight="1">
      <c r="F671" s="3"/>
      <c r="I671" s="55"/>
      <c r="O671" s="3"/>
    </row>
    <row r="672" ht="12.75" customHeight="1">
      <c r="F672" s="3"/>
      <c r="I672" s="55"/>
      <c r="O672" s="3"/>
    </row>
    <row r="673" ht="12.75" customHeight="1">
      <c r="F673" s="3"/>
      <c r="I673" s="55"/>
      <c r="O673" s="3"/>
    </row>
    <row r="674" ht="12.75" customHeight="1">
      <c r="F674" s="3"/>
      <c r="I674" s="55"/>
      <c r="O674" s="3"/>
    </row>
    <row r="675" ht="12.75" customHeight="1">
      <c r="F675" s="3"/>
      <c r="I675" s="55"/>
      <c r="O675" s="3"/>
    </row>
    <row r="676" ht="12.75" customHeight="1">
      <c r="F676" s="3"/>
      <c r="I676" s="55"/>
      <c r="O676" s="3"/>
    </row>
    <row r="677" ht="12.75" customHeight="1">
      <c r="F677" s="3"/>
      <c r="I677" s="55"/>
      <c r="O677" s="3"/>
    </row>
    <row r="678" ht="12.75" customHeight="1">
      <c r="F678" s="3"/>
      <c r="I678" s="55"/>
      <c r="O678" s="3"/>
    </row>
    <row r="679" ht="12.75" customHeight="1">
      <c r="F679" s="3"/>
      <c r="I679" s="55"/>
      <c r="O679" s="3"/>
    </row>
    <row r="680" ht="12.75" customHeight="1">
      <c r="F680" s="3"/>
      <c r="I680" s="55"/>
      <c r="O680" s="3"/>
    </row>
    <row r="681" ht="12.75" customHeight="1">
      <c r="F681" s="3"/>
      <c r="I681" s="55"/>
      <c r="O681" s="3"/>
    </row>
    <row r="682" ht="12.75" customHeight="1">
      <c r="F682" s="3"/>
      <c r="I682" s="55"/>
      <c r="O682" s="3"/>
    </row>
    <row r="683" ht="12.75" customHeight="1">
      <c r="F683" s="3"/>
      <c r="I683" s="55"/>
      <c r="O683" s="3"/>
    </row>
    <row r="684" ht="12.75" customHeight="1">
      <c r="F684" s="3"/>
      <c r="I684" s="55"/>
      <c r="O684" s="3"/>
    </row>
    <row r="685" ht="12.75" customHeight="1">
      <c r="F685" s="3"/>
      <c r="I685" s="55"/>
      <c r="O685" s="3"/>
    </row>
    <row r="686" ht="12.75" customHeight="1">
      <c r="F686" s="3"/>
      <c r="I686" s="55"/>
      <c r="O686" s="3"/>
    </row>
    <row r="687" ht="12.75" customHeight="1">
      <c r="F687" s="3"/>
      <c r="I687" s="55"/>
      <c r="O687" s="3"/>
    </row>
    <row r="688" ht="12.75" customHeight="1">
      <c r="F688" s="3"/>
      <c r="I688" s="55"/>
      <c r="O688" s="3"/>
    </row>
    <row r="689" ht="12.75" customHeight="1">
      <c r="F689" s="3"/>
      <c r="I689" s="55"/>
      <c r="O689" s="3"/>
    </row>
    <row r="690" ht="12.75" customHeight="1">
      <c r="F690" s="3"/>
      <c r="I690" s="55"/>
      <c r="O690" s="3"/>
    </row>
    <row r="691" ht="12.75" customHeight="1">
      <c r="F691" s="3"/>
      <c r="I691" s="55"/>
      <c r="O691" s="3"/>
    </row>
    <row r="692" ht="12.75" customHeight="1">
      <c r="F692" s="3"/>
      <c r="I692" s="55"/>
      <c r="O692" s="3"/>
    </row>
    <row r="693" ht="12.75" customHeight="1">
      <c r="F693" s="3"/>
      <c r="I693" s="55"/>
      <c r="O693" s="3"/>
    </row>
    <row r="694" ht="12.75" customHeight="1">
      <c r="F694" s="3"/>
      <c r="I694" s="55"/>
      <c r="O694" s="3"/>
    </row>
    <row r="695" ht="12.75" customHeight="1">
      <c r="F695" s="3"/>
      <c r="I695" s="55"/>
      <c r="O695" s="3"/>
    </row>
    <row r="696" ht="12.75" customHeight="1">
      <c r="F696" s="3"/>
      <c r="I696" s="55"/>
      <c r="O696" s="3"/>
    </row>
    <row r="697" ht="12.75" customHeight="1">
      <c r="F697" s="3"/>
      <c r="I697" s="55"/>
      <c r="O697" s="3"/>
    </row>
    <row r="698" ht="12.75" customHeight="1">
      <c r="F698" s="3"/>
      <c r="I698" s="55"/>
      <c r="O698" s="3"/>
    </row>
    <row r="699" ht="12.75" customHeight="1">
      <c r="F699" s="3"/>
      <c r="I699" s="55"/>
      <c r="O699" s="3"/>
    </row>
    <row r="700" ht="12.75" customHeight="1">
      <c r="F700" s="3"/>
      <c r="I700" s="55"/>
      <c r="O700" s="3"/>
    </row>
    <row r="701" ht="12.75" customHeight="1">
      <c r="F701" s="3"/>
      <c r="I701" s="55"/>
      <c r="O701" s="3"/>
    </row>
    <row r="702" ht="12.75" customHeight="1">
      <c r="F702" s="3"/>
      <c r="I702" s="55"/>
      <c r="O702" s="3"/>
    </row>
    <row r="703" ht="12.75" customHeight="1">
      <c r="F703" s="3"/>
      <c r="I703" s="55"/>
      <c r="O703" s="3"/>
    </row>
    <row r="704" ht="12.75" customHeight="1">
      <c r="F704" s="3"/>
      <c r="I704" s="55"/>
      <c r="O704" s="3"/>
    </row>
    <row r="705" ht="12.75" customHeight="1">
      <c r="F705" s="3"/>
      <c r="I705" s="55"/>
      <c r="O705" s="3"/>
    </row>
    <row r="706" ht="12.75" customHeight="1">
      <c r="F706" s="3"/>
      <c r="I706" s="55"/>
      <c r="O706" s="3"/>
    </row>
    <row r="707" ht="12.75" customHeight="1">
      <c r="F707" s="3"/>
      <c r="I707" s="55"/>
      <c r="O707" s="3"/>
    </row>
    <row r="708" ht="12.75" customHeight="1">
      <c r="F708" s="3"/>
      <c r="I708" s="55"/>
      <c r="O708" s="3"/>
    </row>
    <row r="709" ht="12.75" customHeight="1">
      <c r="F709" s="3"/>
      <c r="I709" s="55"/>
      <c r="O709" s="3"/>
    </row>
    <row r="710" ht="12.75" customHeight="1">
      <c r="F710" s="3"/>
      <c r="I710" s="55"/>
      <c r="O710" s="3"/>
    </row>
    <row r="711" ht="12.75" customHeight="1">
      <c r="F711" s="3"/>
      <c r="I711" s="55"/>
      <c r="O711" s="3"/>
    </row>
    <row r="712" ht="12.75" customHeight="1">
      <c r="F712" s="3"/>
      <c r="I712" s="55"/>
      <c r="O712" s="3"/>
    </row>
    <row r="713" ht="12.75" customHeight="1">
      <c r="F713" s="3"/>
      <c r="I713" s="55"/>
      <c r="O713" s="3"/>
    </row>
    <row r="714" ht="12.75" customHeight="1">
      <c r="F714" s="3"/>
      <c r="I714" s="55"/>
      <c r="O714" s="3"/>
    </row>
    <row r="715" ht="12.75" customHeight="1">
      <c r="F715" s="3"/>
      <c r="I715" s="55"/>
      <c r="O715" s="3"/>
    </row>
    <row r="716" ht="12.75" customHeight="1">
      <c r="F716" s="3"/>
      <c r="I716" s="55"/>
      <c r="O716" s="3"/>
    </row>
    <row r="717" ht="12.75" customHeight="1">
      <c r="F717" s="3"/>
      <c r="I717" s="55"/>
      <c r="O717" s="3"/>
    </row>
    <row r="718" ht="12.75" customHeight="1">
      <c r="F718" s="3"/>
      <c r="I718" s="55"/>
      <c r="O718" s="3"/>
    </row>
    <row r="719" ht="12.75" customHeight="1">
      <c r="F719" s="3"/>
      <c r="I719" s="55"/>
      <c r="O719" s="3"/>
    </row>
    <row r="720" ht="12.75" customHeight="1">
      <c r="F720" s="3"/>
      <c r="I720" s="55"/>
      <c r="O720" s="3"/>
    </row>
    <row r="721" ht="12.75" customHeight="1">
      <c r="F721" s="3"/>
      <c r="I721" s="55"/>
      <c r="O721" s="3"/>
    </row>
    <row r="722" ht="12.75" customHeight="1">
      <c r="F722" s="3"/>
      <c r="I722" s="55"/>
      <c r="O722" s="3"/>
    </row>
    <row r="723" ht="12.75" customHeight="1">
      <c r="F723" s="3"/>
      <c r="I723" s="55"/>
      <c r="O723" s="3"/>
    </row>
    <row r="724" ht="12.75" customHeight="1">
      <c r="F724" s="3"/>
      <c r="I724" s="55"/>
      <c r="O724" s="3"/>
    </row>
    <row r="725" ht="12.75" customHeight="1">
      <c r="F725" s="3"/>
      <c r="I725" s="55"/>
      <c r="O725" s="3"/>
    </row>
    <row r="726" ht="12.75" customHeight="1">
      <c r="F726" s="3"/>
      <c r="I726" s="55"/>
      <c r="O726" s="3"/>
    </row>
    <row r="727" ht="12.75" customHeight="1">
      <c r="F727" s="3"/>
      <c r="I727" s="55"/>
      <c r="O727" s="3"/>
    </row>
    <row r="728" ht="12.75" customHeight="1">
      <c r="F728" s="3"/>
      <c r="I728" s="55"/>
      <c r="O728" s="3"/>
    </row>
    <row r="729" ht="12.75" customHeight="1">
      <c r="F729" s="3"/>
      <c r="I729" s="55"/>
      <c r="O729" s="3"/>
    </row>
    <row r="730" ht="12.75" customHeight="1">
      <c r="F730" s="3"/>
      <c r="I730" s="55"/>
      <c r="O730" s="3"/>
    </row>
    <row r="731" ht="12.75" customHeight="1">
      <c r="F731" s="3"/>
      <c r="I731" s="55"/>
      <c r="O731" s="3"/>
    </row>
    <row r="732" ht="12.75" customHeight="1">
      <c r="F732" s="3"/>
      <c r="I732" s="55"/>
      <c r="O732" s="3"/>
    </row>
    <row r="733" ht="12.75" customHeight="1">
      <c r="F733" s="3"/>
      <c r="I733" s="55"/>
      <c r="O733" s="3"/>
    </row>
    <row r="734" ht="12.75" customHeight="1">
      <c r="F734" s="3"/>
      <c r="I734" s="55"/>
      <c r="O734" s="3"/>
    </row>
    <row r="735" ht="12.75" customHeight="1">
      <c r="F735" s="3"/>
      <c r="I735" s="55"/>
      <c r="O735" s="3"/>
    </row>
    <row r="736" ht="12.75" customHeight="1">
      <c r="F736" s="3"/>
      <c r="I736" s="55"/>
      <c r="O736" s="3"/>
    </row>
    <row r="737" ht="12.75" customHeight="1">
      <c r="F737" s="3"/>
      <c r="I737" s="55"/>
      <c r="O737" s="3"/>
    </row>
    <row r="738" ht="12.75" customHeight="1">
      <c r="F738" s="3"/>
      <c r="I738" s="55"/>
      <c r="O738" s="3"/>
    </row>
    <row r="739" ht="12.75" customHeight="1">
      <c r="F739" s="3"/>
      <c r="I739" s="55"/>
      <c r="O739" s="3"/>
    </row>
    <row r="740" ht="12.75" customHeight="1">
      <c r="F740" s="3"/>
      <c r="I740" s="55"/>
      <c r="O740" s="3"/>
    </row>
    <row r="741" ht="12.75" customHeight="1">
      <c r="F741" s="3"/>
      <c r="I741" s="55"/>
      <c r="O741" s="3"/>
    </row>
    <row r="742" ht="12.75" customHeight="1">
      <c r="F742" s="3"/>
      <c r="I742" s="55"/>
      <c r="O742" s="3"/>
    </row>
    <row r="743" ht="12.75" customHeight="1">
      <c r="F743" s="3"/>
      <c r="I743" s="55"/>
      <c r="O743" s="3"/>
    </row>
    <row r="744" ht="12.75" customHeight="1">
      <c r="F744" s="3"/>
      <c r="I744" s="55"/>
      <c r="O744" s="3"/>
    </row>
    <row r="745" ht="12.75" customHeight="1">
      <c r="F745" s="3"/>
      <c r="I745" s="55"/>
      <c r="O745" s="3"/>
    </row>
    <row r="746" ht="12.75" customHeight="1">
      <c r="F746" s="3"/>
      <c r="I746" s="55"/>
      <c r="O746" s="3"/>
    </row>
    <row r="747" ht="12.75" customHeight="1">
      <c r="F747" s="3"/>
      <c r="I747" s="55"/>
      <c r="O747" s="3"/>
    </row>
    <row r="748" ht="12.75" customHeight="1">
      <c r="F748" s="3"/>
      <c r="I748" s="55"/>
      <c r="O748" s="3"/>
    </row>
    <row r="749" ht="12.75" customHeight="1">
      <c r="F749" s="3"/>
      <c r="I749" s="55"/>
      <c r="O749" s="3"/>
    </row>
    <row r="750" ht="12.75" customHeight="1">
      <c r="F750" s="3"/>
      <c r="I750" s="55"/>
      <c r="O750" s="3"/>
    </row>
    <row r="751" ht="12.75" customHeight="1">
      <c r="F751" s="3"/>
      <c r="I751" s="55"/>
      <c r="O751" s="3"/>
    </row>
    <row r="752" ht="12.75" customHeight="1">
      <c r="F752" s="3"/>
      <c r="I752" s="55"/>
      <c r="O752" s="3"/>
    </row>
    <row r="753" ht="12.75" customHeight="1">
      <c r="F753" s="3"/>
      <c r="I753" s="55"/>
      <c r="O753" s="3"/>
    </row>
    <row r="754" ht="12.75" customHeight="1">
      <c r="F754" s="3"/>
      <c r="I754" s="55"/>
      <c r="O754" s="3"/>
    </row>
    <row r="755" ht="12.75" customHeight="1">
      <c r="F755" s="3"/>
      <c r="I755" s="55"/>
      <c r="O755" s="3"/>
    </row>
    <row r="756" ht="12.75" customHeight="1">
      <c r="F756" s="3"/>
      <c r="I756" s="55"/>
      <c r="O756" s="3"/>
    </row>
    <row r="757" ht="12.75" customHeight="1">
      <c r="F757" s="3"/>
      <c r="I757" s="55"/>
      <c r="O757" s="3"/>
    </row>
    <row r="758" ht="12.75" customHeight="1">
      <c r="F758" s="3"/>
      <c r="I758" s="55"/>
      <c r="O758" s="3"/>
    </row>
    <row r="759" ht="12.75" customHeight="1">
      <c r="F759" s="3"/>
      <c r="I759" s="55"/>
      <c r="O759" s="3"/>
    </row>
    <row r="760" ht="12.75" customHeight="1">
      <c r="F760" s="3"/>
      <c r="I760" s="55"/>
      <c r="O760" s="3"/>
    </row>
    <row r="761" ht="12.75" customHeight="1">
      <c r="F761" s="3"/>
      <c r="I761" s="55"/>
      <c r="O761" s="3"/>
    </row>
    <row r="762" ht="12.75" customHeight="1">
      <c r="F762" s="3"/>
      <c r="I762" s="55"/>
      <c r="O762" s="3"/>
    </row>
    <row r="763" ht="12.75" customHeight="1">
      <c r="F763" s="3"/>
      <c r="I763" s="55"/>
      <c r="O763" s="3"/>
    </row>
    <row r="764" ht="12.75" customHeight="1">
      <c r="F764" s="3"/>
      <c r="I764" s="55"/>
      <c r="O764" s="3"/>
    </row>
    <row r="765" ht="12.75" customHeight="1">
      <c r="F765" s="3"/>
      <c r="I765" s="55"/>
      <c r="O765" s="3"/>
    </row>
    <row r="766" ht="12.75" customHeight="1">
      <c r="F766" s="3"/>
      <c r="I766" s="55"/>
      <c r="O766" s="3"/>
    </row>
    <row r="767" ht="12.75" customHeight="1">
      <c r="F767" s="3"/>
      <c r="I767" s="55"/>
      <c r="O767" s="3"/>
    </row>
    <row r="768" ht="12.75" customHeight="1">
      <c r="F768" s="3"/>
      <c r="I768" s="55"/>
      <c r="O768" s="3"/>
    </row>
    <row r="769" ht="12.75" customHeight="1">
      <c r="F769" s="3"/>
      <c r="I769" s="55"/>
      <c r="O769" s="3"/>
    </row>
    <row r="770" ht="12.75" customHeight="1">
      <c r="F770" s="3"/>
      <c r="I770" s="55"/>
      <c r="O770" s="3"/>
    </row>
    <row r="771" ht="12.75" customHeight="1">
      <c r="F771" s="3"/>
      <c r="I771" s="55"/>
      <c r="O771" s="3"/>
    </row>
    <row r="772" ht="12.75" customHeight="1">
      <c r="F772" s="3"/>
      <c r="I772" s="55"/>
      <c r="O772" s="3"/>
    </row>
    <row r="773" ht="12.75" customHeight="1">
      <c r="F773" s="3"/>
      <c r="I773" s="55"/>
      <c r="O773" s="3"/>
    </row>
    <row r="774" ht="12.75" customHeight="1">
      <c r="F774" s="3"/>
      <c r="I774" s="55"/>
      <c r="O774" s="3"/>
    </row>
    <row r="775" ht="12.75" customHeight="1">
      <c r="F775" s="3"/>
      <c r="I775" s="55"/>
      <c r="O775" s="3"/>
    </row>
    <row r="776" ht="12.75" customHeight="1">
      <c r="F776" s="3"/>
      <c r="I776" s="55"/>
      <c r="O776" s="3"/>
    </row>
    <row r="777" ht="12.75" customHeight="1">
      <c r="F777" s="3"/>
      <c r="I777" s="55"/>
      <c r="O777" s="3"/>
    </row>
    <row r="778" ht="12.75" customHeight="1">
      <c r="F778" s="3"/>
      <c r="I778" s="55"/>
      <c r="O778" s="3"/>
    </row>
    <row r="779" ht="12.75" customHeight="1">
      <c r="F779" s="3"/>
      <c r="I779" s="55"/>
      <c r="O779" s="3"/>
    </row>
    <row r="780" ht="12.75" customHeight="1">
      <c r="F780" s="3"/>
      <c r="I780" s="55"/>
      <c r="O780" s="3"/>
    </row>
    <row r="781" ht="12.75" customHeight="1">
      <c r="F781" s="3"/>
      <c r="I781" s="55"/>
      <c r="O781" s="3"/>
    </row>
    <row r="782" ht="12.75" customHeight="1">
      <c r="F782" s="3"/>
      <c r="I782" s="55"/>
      <c r="O782" s="3"/>
    </row>
    <row r="783" ht="12.75" customHeight="1">
      <c r="F783" s="3"/>
      <c r="I783" s="55"/>
      <c r="O783" s="3"/>
    </row>
    <row r="784" ht="12.75" customHeight="1">
      <c r="F784" s="3"/>
      <c r="I784" s="55"/>
      <c r="O784" s="3"/>
    </row>
    <row r="785" ht="12.75" customHeight="1">
      <c r="F785" s="3"/>
      <c r="I785" s="55"/>
      <c r="O785" s="3"/>
    </row>
    <row r="786" ht="12.75" customHeight="1">
      <c r="F786" s="3"/>
      <c r="I786" s="55"/>
      <c r="O786" s="3"/>
    </row>
    <row r="787" ht="12.75" customHeight="1">
      <c r="F787" s="3"/>
      <c r="I787" s="55"/>
      <c r="O787" s="3"/>
    </row>
    <row r="788" ht="12.75" customHeight="1">
      <c r="F788" s="3"/>
      <c r="I788" s="55"/>
      <c r="O788" s="3"/>
    </row>
    <row r="789" ht="12.75" customHeight="1">
      <c r="F789" s="3"/>
      <c r="I789" s="55"/>
      <c r="O789" s="3"/>
    </row>
    <row r="790" ht="12.75" customHeight="1">
      <c r="F790" s="3"/>
      <c r="I790" s="55"/>
      <c r="O790" s="3"/>
    </row>
    <row r="791" ht="12.75" customHeight="1">
      <c r="F791" s="3"/>
      <c r="I791" s="55"/>
      <c r="O791" s="3"/>
    </row>
    <row r="792" ht="12.75" customHeight="1">
      <c r="F792" s="3"/>
      <c r="I792" s="55"/>
      <c r="O792" s="3"/>
    </row>
    <row r="793" ht="12.75" customHeight="1">
      <c r="F793" s="3"/>
      <c r="I793" s="55"/>
      <c r="O793" s="3"/>
    </row>
    <row r="794" ht="12.75" customHeight="1">
      <c r="F794" s="3"/>
      <c r="I794" s="55"/>
      <c r="O794" s="3"/>
    </row>
    <row r="795" ht="12.75" customHeight="1">
      <c r="F795" s="3"/>
      <c r="I795" s="55"/>
      <c r="O795" s="3"/>
    </row>
    <row r="796" ht="12.75" customHeight="1">
      <c r="F796" s="3"/>
      <c r="I796" s="55"/>
      <c r="O796" s="3"/>
    </row>
    <row r="797" ht="12.75" customHeight="1">
      <c r="F797" s="3"/>
      <c r="I797" s="55"/>
      <c r="O797" s="3"/>
    </row>
    <row r="798" ht="12.75" customHeight="1">
      <c r="F798" s="3"/>
      <c r="I798" s="55"/>
      <c r="O798" s="3"/>
    </row>
    <row r="799" ht="12.75" customHeight="1">
      <c r="F799" s="3"/>
      <c r="I799" s="55"/>
      <c r="O799" s="3"/>
    </row>
    <row r="800" ht="12.75" customHeight="1">
      <c r="F800" s="3"/>
      <c r="I800" s="55"/>
      <c r="O800" s="3"/>
    </row>
    <row r="801" ht="12.75" customHeight="1">
      <c r="F801" s="3"/>
      <c r="I801" s="55"/>
      <c r="O801" s="3"/>
    </row>
    <row r="802" ht="12.75" customHeight="1">
      <c r="F802" s="3"/>
      <c r="I802" s="55"/>
      <c r="O802" s="3"/>
    </row>
    <row r="803" ht="12.75" customHeight="1">
      <c r="F803" s="3"/>
      <c r="I803" s="55"/>
      <c r="O803" s="3"/>
    </row>
    <row r="804" ht="12.75" customHeight="1">
      <c r="F804" s="3"/>
      <c r="I804" s="55"/>
      <c r="O804" s="3"/>
    </row>
    <row r="805" ht="12.75" customHeight="1">
      <c r="F805" s="3"/>
      <c r="I805" s="55"/>
      <c r="O805" s="3"/>
    </row>
    <row r="806" ht="12.75" customHeight="1">
      <c r="F806" s="3"/>
      <c r="I806" s="55"/>
      <c r="O806" s="3"/>
    </row>
    <row r="807" ht="12.75" customHeight="1">
      <c r="F807" s="3"/>
      <c r="I807" s="55"/>
      <c r="O807" s="3"/>
    </row>
    <row r="808" ht="12.75" customHeight="1">
      <c r="F808" s="3"/>
      <c r="I808" s="55"/>
      <c r="O808" s="3"/>
    </row>
    <row r="809" ht="12.75" customHeight="1">
      <c r="F809" s="3"/>
      <c r="I809" s="55"/>
      <c r="O809" s="3"/>
    </row>
    <row r="810" ht="12.75" customHeight="1">
      <c r="F810" s="3"/>
      <c r="I810" s="55"/>
      <c r="O810" s="3"/>
    </row>
    <row r="811" ht="12.75" customHeight="1">
      <c r="F811" s="3"/>
      <c r="I811" s="55"/>
      <c r="O811" s="3"/>
    </row>
    <row r="812" ht="12.75" customHeight="1">
      <c r="F812" s="3"/>
      <c r="I812" s="55"/>
      <c r="O812" s="3"/>
    </row>
    <row r="813" ht="12.75" customHeight="1">
      <c r="F813" s="3"/>
      <c r="I813" s="55"/>
      <c r="O813" s="3"/>
    </row>
    <row r="814" ht="12.75" customHeight="1">
      <c r="F814" s="3"/>
      <c r="I814" s="55"/>
      <c r="O814" s="3"/>
    </row>
    <row r="815" ht="12.75" customHeight="1">
      <c r="F815" s="3"/>
      <c r="I815" s="55"/>
      <c r="O815" s="3"/>
    </row>
    <row r="816" ht="12.75" customHeight="1">
      <c r="F816" s="3"/>
      <c r="I816" s="55"/>
      <c r="O816" s="3"/>
    </row>
    <row r="817" ht="12.75" customHeight="1">
      <c r="F817" s="3"/>
      <c r="I817" s="55"/>
      <c r="O817" s="3"/>
    </row>
    <row r="818" ht="12.75" customHeight="1">
      <c r="F818" s="3"/>
      <c r="I818" s="55"/>
      <c r="O818" s="3"/>
    </row>
    <row r="819" ht="12.75" customHeight="1">
      <c r="F819" s="3"/>
      <c r="I819" s="55"/>
      <c r="O819" s="3"/>
    </row>
    <row r="820" ht="12.75" customHeight="1">
      <c r="F820" s="3"/>
      <c r="I820" s="55"/>
      <c r="O820" s="3"/>
    </row>
    <row r="821" ht="12.75" customHeight="1">
      <c r="F821" s="3"/>
      <c r="I821" s="55"/>
      <c r="O821" s="3"/>
    </row>
    <row r="822" ht="12.75" customHeight="1">
      <c r="F822" s="3"/>
      <c r="I822" s="55"/>
      <c r="O822" s="3"/>
    </row>
    <row r="823" ht="12.75" customHeight="1">
      <c r="F823" s="3"/>
      <c r="I823" s="55"/>
      <c r="O823" s="3"/>
    </row>
    <row r="824" ht="12.75" customHeight="1">
      <c r="F824" s="3"/>
      <c r="I824" s="55"/>
      <c r="O824" s="3"/>
    </row>
    <row r="825" ht="12.75" customHeight="1">
      <c r="F825" s="3"/>
      <c r="I825" s="55"/>
      <c r="O825" s="3"/>
    </row>
    <row r="826" ht="12.75" customHeight="1">
      <c r="F826" s="3"/>
      <c r="I826" s="55"/>
      <c r="O826" s="3"/>
    </row>
    <row r="827" ht="12.75" customHeight="1">
      <c r="F827" s="3"/>
      <c r="I827" s="55"/>
      <c r="O827" s="3"/>
    </row>
    <row r="828" ht="12.75" customHeight="1">
      <c r="F828" s="3"/>
      <c r="I828" s="55"/>
      <c r="O828" s="3"/>
    </row>
    <row r="829" ht="12.75" customHeight="1">
      <c r="F829" s="3"/>
      <c r="I829" s="55"/>
      <c r="O829" s="3"/>
    </row>
    <row r="830" ht="12.75" customHeight="1">
      <c r="F830" s="3"/>
      <c r="I830" s="55"/>
      <c r="O830" s="3"/>
    </row>
    <row r="831" ht="12.75" customHeight="1">
      <c r="F831" s="3"/>
      <c r="I831" s="55"/>
      <c r="O831" s="3"/>
    </row>
    <row r="832" ht="12.75" customHeight="1">
      <c r="F832" s="3"/>
      <c r="I832" s="55"/>
      <c r="O832" s="3"/>
    </row>
    <row r="833" ht="12.75" customHeight="1">
      <c r="F833" s="3"/>
      <c r="I833" s="55"/>
      <c r="O833" s="3"/>
    </row>
    <row r="834" ht="12.75" customHeight="1">
      <c r="F834" s="3"/>
      <c r="I834" s="55"/>
      <c r="O834" s="3"/>
    </row>
    <row r="835" ht="12.75" customHeight="1">
      <c r="F835" s="3"/>
      <c r="I835" s="55"/>
      <c r="O835" s="3"/>
    </row>
    <row r="836" ht="12.75" customHeight="1">
      <c r="F836" s="3"/>
      <c r="I836" s="55"/>
      <c r="O836" s="3"/>
    </row>
    <row r="837" ht="12.75" customHeight="1">
      <c r="F837" s="3"/>
      <c r="I837" s="55"/>
      <c r="O837" s="3"/>
    </row>
    <row r="838" ht="12.75" customHeight="1">
      <c r="F838" s="3"/>
      <c r="I838" s="55"/>
      <c r="O838" s="3"/>
    </row>
    <row r="839" ht="12.75" customHeight="1">
      <c r="F839" s="3"/>
      <c r="I839" s="55"/>
      <c r="O839" s="3"/>
    </row>
    <row r="840" ht="12.75" customHeight="1">
      <c r="F840" s="3"/>
      <c r="I840" s="55"/>
      <c r="O840" s="3"/>
    </row>
    <row r="841" ht="12.75" customHeight="1">
      <c r="F841" s="3"/>
      <c r="I841" s="55"/>
      <c r="O841" s="3"/>
    </row>
    <row r="842" ht="12.75" customHeight="1">
      <c r="F842" s="3"/>
      <c r="I842" s="55"/>
      <c r="O842" s="3"/>
    </row>
    <row r="843" ht="12.75" customHeight="1">
      <c r="F843" s="3"/>
      <c r="I843" s="55"/>
      <c r="O843" s="3"/>
    </row>
    <row r="844" ht="12.75" customHeight="1">
      <c r="F844" s="3"/>
      <c r="I844" s="55"/>
      <c r="O844" s="3"/>
    </row>
    <row r="845" ht="12.75" customHeight="1">
      <c r="F845" s="3"/>
      <c r="I845" s="55"/>
      <c r="O845" s="3"/>
    </row>
    <row r="846" ht="12.75" customHeight="1">
      <c r="F846" s="3"/>
      <c r="I846" s="55"/>
      <c r="O846" s="3"/>
    </row>
    <row r="847" ht="12.75" customHeight="1">
      <c r="F847" s="3"/>
      <c r="I847" s="55"/>
      <c r="O847" s="3"/>
    </row>
    <row r="848" ht="12.75" customHeight="1">
      <c r="F848" s="3"/>
      <c r="I848" s="55"/>
      <c r="O848" s="3"/>
    </row>
    <row r="849" ht="12.75" customHeight="1">
      <c r="F849" s="3"/>
      <c r="I849" s="55"/>
      <c r="O849" s="3"/>
    </row>
    <row r="850" ht="12.75" customHeight="1">
      <c r="F850" s="3"/>
      <c r="I850" s="55"/>
      <c r="O850" s="3"/>
    </row>
    <row r="851" ht="12.75" customHeight="1">
      <c r="F851" s="3"/>
      <c r="I851" s="55"/>
      <c r="O851" s="3"/>
    </row>
    <row r="852" ht="12.75" customHeight="1">
      <c r="F852" s="3"/>
      <c r="I852" s="55"/>
      <c r="O852" s="3"/>
    </row>
    <row r="853" ht="12.75" customHeight="1">
      <c r="F853" s="3"/>
      <c r="I853" s="55"/>
      <c r="O853" s="3"/>
    </row>
    <row r="854" ht="12.75" customHeight="1">
      <c r="F854" s="3"/>
      <c r="I854" s="55"/>
      <c r="O854" s="3"/>
    </row>
    <row r="855" ht="12.75" customHeight="1">
      <c r="F855" s="3"/>
      <c r="I855" s="55"/>
      <c r="O855" s="3"/>
    </row>
    <row r="856" ht="12.75" customHeight="1">
      <c r="F856" s="3"/>
      <c r="I856" s="55"/>
      <c r="O856" s="3"/>
    </row>
    <row r="857" ht="12.75" customHeight="1">
      <c r="F857" s="3"/>
      <c r="I857" s="55"/>
      <c r="O857" s="3"/>
    </row>
    <row r="858" ht="12.75" customHeight="1">
      <c r="F858" s="3"/>
      <c r="I858" s="55"/>
      <c r="O858" s="3"/>
    </row>
    <row r="859" ht="12.75" customHeight="1">
      <c r="F859" s="3"/>
      <c r="I859" s="55"/>
      <c r="O859" s="3"/>
    </row>
    <row r="860" ht="12.75" customHeight="1">
      <c r="F860" s="3"/>
      <c r="I860" s="55"/>
      <c r="O860" s="3"/>
    </row>
    <row r="861" ht="12.75" customHeight="1">
      <c r="F861" s="3"/>
      <c r="I861" s="55"/>
      <c r="O861" s="3"/>
    </row>
    <row r="862" ht="12.75" customHeight="1">
      <c r="F862" s="3"/>
      <c r="I862" s="55"/>
      <c r="O862" s="3"/>
    </row>
    <row r="863" ht="12.75" customHeight="1">
      <c r="F863" s="3"/>
      <c r="I863" s="55"/>
      <c r="O863" s="3"/>
    </row>
    <row r="864" ht="12.75" customHeight="1">
      <c r="F864" s="3"/>
      <c r="I864" s="55"/>
      <c r="O864" s="3"/>
    </row>
    <row r="865" ht="12.75" customHeight="1">
      <c r="F865" s="3"/>
      <c r="I865" s="55"/>
      <c r="O865" s="3"/>
    </row>
    <row r="866" ht="12.75" customHeight="1">
      <c r="F866" s="3"/>
      <c r="I866" s="55"/>
      <c r="O866" s="3"/>
    </row>
    <row r="867" ht="12.75" customHeight="1">
      <c r="F867" s="3"/>
      <c r="I867" s="55"/>
      <c r="O867" s="3"/>
    </row>
    <row r="868" ht="12.75" customHeight="1">
      <c r="F868" s="3"/>
      <c r="I868" s="55"/>
      <c r="O868" s="3"/>
    </row>
    <row r="869" ht="12.75" customHeight="1">
      <c r="F869" s="3"/>
      <c r="I869" s="55"/>
      <c r="O869" s="3"/>
    </row>
    <row r="870" ht="12.75" customHeight="1">
      <c r="F870" s="3"/>
      <c r="I870" s="55"/>
      <c r="O870" s="3"/>
    </row>
    <row r="871" ht="12.75" customHeight="1">
      <c r="F871" s="3"/>
      <c r="I871" s="55"/>
      <c r="O871" s="3"/>
    </row>
    <row r="872" ht="12.75" customHeight="1">
      <c r="F872" s="3"/>
      <c r="I872" s="55"/>
      <c r="O872" s="3"/>
    </row>
    <row r="873" ht="12.75" customHeight="1">
      <c r="F873" s="3"/>
      <c r="I873" s="55"/>
      <c r="O873" s="3"/>
    </row>
    <row r="874" ht="12.75" customHeight="1">
      <c r="F874" s="3"/>
      <c r="I874" s="55"/>
      <c r="O874" s="3"/>
    </row>
    <row r="875" ht="12.75" customHeight="1">
      <c r="F875" s="3"/>
      <c r="I875" s="55"/>
      <c r="O875" s="3"/>
    </row>
    <row r="876" ht="12.75" customHeight="1">
      <c r="F876" s="3"/>
      <c r="I876" s="55"/>
      <c r="O876" s="3"/>
    </row>
    <row r="877" ht="12.75" customHeight="1">
      <c r="F877" s="3"/>
      <c r="I877" s="55"/>
      <c r="O877" s="3"/>
    </row>
    <row r="878" ht="12.75" customHeight="1">
      <c r="F878" s="3"/>
      <c r="I878" s="55"/>
      <c r="O878" s="3"/>
    </row>
    <row r="879" ht="12.75" customHeight="1">
      <c r="F879" s="3"/>
      <c r="I879" s="55"/>
      <c r="O879" s="3"/>
    </row>
    <row r="880" ht="12.75" customHeight="1">
      <c r="F880" s="3"/>
      <c r="I880" s="55"/>
      <c r="O880" s="3"/>
    </row>
    <row r="881" ht="12.75" customHeight="1">
      <c r="F881" s="3"/>
      <c r="I881" s="55"/>
      <c r="O881" s="3"/>
    </row>
    <row r="882" ht="12.75" customHeight="1">
      <c r="F882" s="3"/>
      <c r="I882" s="55"/>
      <c r="O882" s="3"/>
    </row>
    <row r="883" ht="12.75" customHeight="1">
      <c r="F883" s="3"/>
      <c r="I883" s="55"/>
      <c r="O883" s="3"/>
    </row>
    <row r="884" ht="12.75" customHeight="1">
      <c r="F884" s="3"/>
      <c r="I884" s="55"/>
      <c r="O884" s="3"/>
    </row>
    <row r="885" ht="12.75" customHeight="1">
      <c r="F885" s="3"/>
      <c r="I885" s="55"/>
      <c r="O885" s="3"/>
    </row>
    <row r="886" ht="12.75" customHeight="1">
      <c r="F886" s="3"/>
      <c r="I886" s="55"/>
      <c r="O886" s="3"/>
    </row>
    <row r="887" ht="12.75" customHeight="1">
      <c r="F887" s="3"/>
      <c r="I887" s="55"/>
      <c r="O887" s="3"/>
    </row>
    <row r="888" ht="12.75" customHeight="1">
      <c r="F888" s="3"/>
      <c r="I888" s="55"/>
      <c r="O888" s="3"/>
    </row>
    <row r="889" ht="12.75" customHeight="1">
      <c r="F889" s="3"/>
      <c r="I889" s="55"/>
      <c r="O889" s="3"/>
    </row>
    <row r="890" ht="12.75" customHeight="1">
      <c r="F890" s="3"/>
      <c r="I890" s="55"/>
      <c r="O890" s="3"/>
    </row>
    <row r="891" ht="12.75" customHeight="1">
      <c r="F891" s="3"/>
      <c r="I891" s="55"/>
      <c r="O891" s="3"/>
    </row>
    <row r="892" ht="12.75" customHeight="1">
      <c r="F892" s="3"/>
      <c r="I892" s="55"/>
      <c r="O892" s="3"/>
    </row>
    <row r="893" ht="12.75" customHeight="1">
      <c r="F893" s="3"/>
      <c r="I893" s="55"/>
      <c r="O893" s="3"/>
    </row>
    <row r="894" ht="12.75" customHeight="1">
      <c r="F894" s="3"/>
      <c r="I894" s="55"/>
      <c r="O894" s="3"/>
    </row>
    <row r="895" ht="12.75" customHeight="1">
      <c r="F895" s="3"/>
      <c r="I895" s="55"/>
      <c r="O895" s="3"/>
    </row>
    <row r="896" ht="12.75" customHeight="1">
      <c r="F896" s="3"/>
      <c r="I896" s="55"/>
      <c r="O896" s="3"/>
    </row>
    <row r="897" ht="12.75" customHeight="1">
      <c r="F897" s="3"/>
      <c r="I897" s="55"/>
      <c r="O897" s="3"/>
    </row>
    <row r="898" ht="12.75" customHeight="1">
      <c r="F898" s="3"/>
      <c r="I898" s="55"/>
      <c r="O898" s="3"/>
    </row>
    <row r="899" ht="12.75" customHeight="1">
      <c r="F899" s="3"/>
      <c r="I899" s="55"/>
      <c r="O899" s="3"/>
    </row>
    <row r="900" ht="12.75" customHeight="1">
      <c r="F900" s="3"/>
      <c r="I900" s="55"/>
      <c r="O900" s="3"/>
    </row>
    <row r="901" ht="12.75" customHeight="1">
      <c r="F901" s="3"/>
      <c r="I901" s="55"/>
      <c r="O901" s="3"/>
    </row>
    <row r="902" ht="12.75" customHeight="1">
      <c r="F902" s="3"/>
      <c r="I902" s="55"/>
      <c r="O902" s="3"/>
    </row>
    <row r="903" ht="12.75" customHeight="1">
      <c r="F903" s="3"/>
      <c r="I903" s="55"/>
      <c r="O903" s="3"/>
    </row>
    <row r="904" ht="12.75" customHeight="1">
      <c r="F904" s="3"/>
      <c r="I904" s="55"/>
      <c r="O904" s="3"/>
    </row>
    <row r="905" ht="12.75" customHeight="1">
      <c r="F905" s="3"/>
      <c r="I905" s="55"/>
      <c r="O905" s="3"/>
    </row>
    <row r="906" ht="12.75" customHeight="1">
      <c r="F906" s="3"/>
      <c r="I906" s="55"/>
      <c r="O906" s="3"/>
    </row>
    <row r="907" ht="12.75" customHeight="1">
      <c r="F907" s="3"/>
      <c r="I907" s="55"/>
      <c r="O907" s="3"/>
    </row>
    <row r="908" ht="12.75" customHeight="1">
      <c r="F908" s="3"/>
      <c r="I908" s="55"/>
      <c r="O908" s="3"/>
    </row>
    <row r="909" ht="12.75" customHeight="1">
      <c r="F909" s="3"/>
      <c r="I909" s="55"/>
      <c r="O909" s="3"/>
    </row>
    <row r="910" ht="12.75" customHeight="1">
      <c r="F910" s="3"/>
      <c r="I910" s="55"/>
      <c r="O910" s="3"/>
    </row>
    <row r="911" ht="12.75" customHeight="1">
      <c r="F911" s="3"/>
      <c r="I911" s="55"/>
      <c r="O911" s="3"/>
    </row>
    <row r="912" ht="12.75" customHeight="1">
      <c r="F912" s="3"/>
      <c r="I912" s="55"/>
      <c r="O912" s="3"/>
    </row>
    <row r="913" ht="12.75" customHeight="1">
      <c r="F913" s="3"/>
      <c r="I913" s="55"/>
      <c r="O913" s="3"/>
    </row>
    <row r="914" ht="12.75" customHeight="1">
      <c r="F914" s="3"/>
      <c r="I914" s="55"/>
      <c r="O914" s="3"/>
    </row>
    <row r="915" ht="12.75" customHeight="1">
      <c r="F915" s="3"/>
      <c r="I915" s="55"/>
      <c r="O915" s="3"/>
    </row>
    <row r="916" ht="12.75" customHeight="1">
      <c r="F916" s="3"/>
      <c r="I916" s="55"/>
      <c r="O916" s="3"/>
    </row>
    <row r="917" ht="12.75" customHeight="1">
      <c r="F917" s="3"/>
      <c r="I917" s="55"/>
      <c r="O917" s="3"/>
    </row>
    <row r="918" ht="12.75" customHeight="1">
      <c r="F918" s="3"/>
      <c r="I918" s="55"/>
      <c r="O918" s="3"/>
    </row>
    <row r="919" ht="12.75" customHeight="1">
      <c r="F919" s="3"/>
      <c r="I919" s="55"/>
      <c r="O919" s="3"/>
    </row>
    <row r="920" ht="12.75" customHeight="1">
      <c r="F920" s="3"/>
      <c r="I920" s="55"/>
      <c r="O920" s="3"/>
    </row>
    <row r="921" ht="12.75" customHeight="1">
      <c r="F921" s="3"/>
      <c r="I921" s="55"/>
      <c r="O921" s="3"/>
    </row>
    <row r="922" ht="12.75" customHeight="1">
      <c r="F922" s="3"/>
      <c r="I922" s="55"/>
      <c r="O922" s="3"/>
    </row>
    <row r="923" ht="12.75" customHeight="1">
      <c r="F923" s="3"/>
      <c r="I923" s="55"/>
      <c r="O923" s="3"/>
    </row>
    <row r="924" ht="12.75" customHeight="1">
      <c r="F924" s="3"/>
      <c r="I924" s="55"/>
      <c r="O924" s="3"/>
    </row>
    <row r="925" ht="12.75" customHeight="1">
      <c r="F925" s="3"/>
      <c r="I925" s="55"/>
      <c r="O925" s="3"/>
    </row>
    <row r="926" ht="12.75" customHeight="1">
      <c r="F926" s="3"/>
      <c r="I926" s="55"/>
      <c r="O926" s="3"/>
    </row>
    <row r="927" ht="12.75" customHeight="1">
      <c r="F927" s="3"/>
      <c r="I927" s="55"/>
      <c r="O927" s="3"/>
    </row>
    <row r="928" ht="12.75" customHeight="1">
      <c r="F928" s="3"/>
      <c r="I928" s="55"/>
      <c r="O928" s="3"/>
    </row>
    <row r="929" ht="12.75" customHeight="1">
      <c r="F929" s="3"/>
      <c r="I929" s="55"/>
      <c r="O929" s="3"/>
    </row>
    <row r="930" ht="12.75" customHeight="1">
      <c r="F930" s="3"/>
      <c r="I930" s="55"/>
      <c r="O930" s="3"/>
    </row>
    <row r="931" ht="12.75" customHeight="1">
      <c r="F931" s="3"/>
      <c r="I931" s="55"/>
      <c r="O931" s="3"/>
    </row>
    <row r="932" ht="12.75" customHeight="1">
      <c r="F932" s="3"/>
      <c r="I932" s="55"/>
      <c r="O932" s="3"/>
    </row>
    <row r="933" ht="12.75" customHeight="1">
      <c r="F933" s="3"/>
      <c r="I933" s="55"/>
      <c r="O933" s="3"/>
    </row>
    <row r="934" ht="12.75" customHeight="1">
      <c r="F934" s="3"/>
      <c r="I934" s="55"/>
      <c r="O934" s="3"/>
    </row>
    <row r="935" ht="12.75" customHeight="1">
      <c r="F935" s="3"/>
      <c r="I935" s="55"/>
      <c r="O935" s="3"/>
    </row>
    <row r="936" ht="12.75" customHeight="1">
      <c r="F936" s="3"/>
      <c r="I936" s="55"/>
      <c r="O936" s="3"/>
    </row>
    <row r="937" ht="12.75" customHeight="1">
      <c r="F937" s="3"/>
      <c r="I937" s="55"/>
      <c r="O937" s="3"/>
    </row>
    <row r="938" ht="12.75" customHeight="1">
      <c r="F938" s="3"/>
      <c r="I938" s="55"/>
      <c r="O938" s="3"/>
    </row>
    <row r="939" ht="12.75" customHeight="1">
      <c r="F939" s="3"/>
      <c r="I939" s="55"/>
      <c r="O939" s="3"/>
    </row>
    <row r="940" ht="12.75" customHeight="1">
      <c r="F940" s="3"/>
      <c r="I940" s="55"/>
      <c r="O940" s="3"/>
    </row>
    <row r="941" ht="12.75" customHeight="1">
      <c r="F941" s="3"/>
      <c r="I941" s="55"/>
      <c r="O941" s="3"/>
    </row>
    <row r="942" ht="12.75" customHeight="1">
      <c r="F942" s="3"/>
      <c r="I942" s="55"/>
      <c r="O942" s="3"/>
    </row>
    <row r="943" ht="12.75" customHeight="1">
      <c r="F943" s="3"/>
      <c r="I943" s="55"/>
      <c r="O943" s="3"/>
    </row>
    <row r="944" ht="12.75" customHeight="1">
      <c r="F944" s="3"/>
      <c r="I944" s="55"/>
      <c r="O944" s="3"/>
    </row>
    <row r="945" ht="12.75" customHeight="1">
      <c r="F945" s="3"/>
      <c r="I945" s="55"/>
      <c r="O945" s="3"/>
    </row>
    <row r="946" ht="12.75" customHeight="1">
      <c r="F946" s="3"/>
      <c r="I946" s="55"/>
      <c r="O946" s="3"/>
    </row>
    <row r="947" ht="12.75" customHeight="1">
      <c r="F947" s="3"/>
      <c r="I947" s="55"/>
      <c r="O947" s="3"/>
    </row>
    <row r="948" ht="12.75" customHeight="1">
      <c r="F948" s="3"/>
      <c r="I948" s="55"/>
      <c r="O948" s="3"/>
    </row>
    <row r="949" ht="12.75" customHeight="1">
      <c r="F949" s="3"/>
      <c r="I949" s="55"/>
      <c r="O949" s="3"/>
    </row>
    <row r="950" ht="12.75" customHeight="1">
      <c r="F950" s="3"/>
      <c r="I950" s="55"/>
      <c r="O950" s="3"/>
    </row>
    <row r="951" ht="12.75" customHeight="1">
      <c r="F951" s="3"/>
      <c r="I951" s="55"/>
      <c r="O951" s="3"/>
    </row>
    <row r="952" ht="12.75" customHeight="1">
      <c r="F952" s="3"/>
      <c r="I952" s="55"/>
      <c r="O952" s="3"/>
    </row>
    <row r="953" ht="12.75" customHeight="1">
      <c r="F953" s="3"/>
      <c r="I953" s="55"/>
      <c r="O953" s="3"/>
    </row>
    <row r="954" ht="12.75" customHeight="1">
      <c r="F954" s="3"/>
      <c r="I954" s="55"/>
      <c r="O954" s="3"/>
    </row>
    <row r="955" ht="12.75" customHeight="1">
      <c r="F955" s="3"/>
      <c r="I955" s="55"/>
      <c r="O955" s="3"/>
    </row>
    <row r="956" ht="12.75" customHeight="1">
      <c r="F956" s="3"/>
      <c r="I956" s="55"/>
      <c r="O956" s="3"/>
    </row>
    <row r="957" ht="12.75" customHeight="1">
      <c r="F957" s="3"/>
      <c r="I957" s="55"/>
      <c r="O957" s="3"/>
    </row>
    <row r="958" ht="12.75" customHeight="1">
      <c r="F958" s="3"/>
      <c r="I958" s="55"/>
      <c r="O958" s="3"/>
    </row>
    <row r="959" ht="12.75" customHeight="1">
      <c r="F959" s="3"/>
      <c r="I959" s="55"/>
      <c r="O959" s="3"/>
    </row>
    <row r="960" ht="12.75" customHeight="1">
      <c r="F960" s="3"/>
      <c r="I960" s="55"/>
      <c r="O960" s="3"/>
    </row>
    <row r="961" ht="12.75" customHeight="1">
      <c r="F961" s="3"/>
      <c r="I961" s="55"/>
      <c r="O961" s="3"/>
    </row>
    <row r="962" ht="12.75" customHeight="1">
      <c r="F962" s="3"/>
      <c r="I962" s="55"/>
      <c r="O962" s="3"/>
    </row>
    <row r="963" ht="12.75" customHeight="1">
      <c r="F963" s="3"/>
      <c r="I963" s="55"/>
      <c r="O963" s="3"/>
    </row>
    <row r="964" ht="12.75" customHeight="1">
      <c r="F964" s="3"/>
      <c r="I964" s="55"/>
      <c r="O964" s="3"/>
    </row>
    <row r="965" ht="12.75" customHeight="1">
      <c r="F965" s="3"/>
      <c r="I965" s="55"/>
      <c r="O965" s="3"/>
    </row>
    <row r="966" ht="12.75" customHeight="1">
      <c r="F966" s="3"/>
      <c r="I966" s="55"/>
      <c r="O966" s="3"/>
    </row>
    <row r="967" ht="12.75" customHeight="1">
      <c r="F967" s="3"/>
      <c r="I967" s="55"/>
      <c r="O967" s="3"/>
    </row>
    <row r="968" ht="12.75" customHeight="1">
      <c r="F968" s="3"/>
      <c r="I968" s="55"/>
      <c r="O968" s="3"/>
    </row>
    <row r="969" ht="12.75" customHeight="1">
      <c r="F969" s="3"/>
      <c r="I969" s="55"/>
      <c r="O969" s="3"/>
    </row>
    <row r="970" ht="12.75" customHeight="1">
      <c r="F970" s="3"/>
      <c r="I970" s="55"/>
      <c r="O970" s="3"/>
    </row>
    <row r="971" ht="12.75" customHeight="1">
      <c r="F971" s="3"/>
      <c r="I971" s="55"/>
      <c r="O971" s="3"/>
    </row>
    <row r="972" ht="12.75" customHeight="1">
      <c r="F972" s="3"/>
      <c r="I972" s="55"/>
      <c r="O972" s="3"/>
    </row>
    <row r="973" ht="12.75" customHeight="1">
      <c r="F973" s="3"/>
      <c r="I973" s="55"/>
      <c r="O973" s="3"/>
    </row>
    <row r="974" ht="12.75" customHeight="1">
      <c r="F974" s="3"/>
      <c r="I974" s="55"/>
      <c r="O974" s="3"/>
    </row>
    <row r="975" ht="12.75" customHeight="1">
      <c r="F975" s="3"/>
      <c r="I975" s="55"/>
      <c r="O975" s="3"/>
    </row>
    <row r="976" ht="12.75" customHeight="1">
      <c r="F976" s="3"/>
      <c r="I976" s="55"/>
      <c r="O976" s="3"/>
    </row>
    <row r="977" ht="12.75" customHeight="1">
      <c r="F977" s="3"/>
      <c r="I977" s="55"/>
      <c r="O977" s="3"/>
    </row>
    <row r="978" ht="12.75" customHeight="1">
      <c r="F978" s="3"/>
      <c r="I978" s="55"/>
      <c r="O978" s="3"/>
    </row>
    <row r="979" ht="12.75" customHeight="1">
      <c r="F979" s="3"/>
      <c r="I979" s="55"/>
      <c r="O979" s="3"/>
    </row>
    <row r="980" ht="12.75" customHeight="1">
      <c r="F980" s="3"/>
      <c r="I980" s="55"/>
      <c r="O980" s="3"/>
    </row>
    <row r="981" ht="12.75" customHeight="1">
      <c r="F981" s="3"/>
      <c r="I981" s="55"/>
      <c r="O981" s="3"/>
    </row>
    <row r="982" ht="12.75" customHeight="1">
      <c r="F982" s="3"/>
      <c r="I982" s="55"/>
      <c r="O982" s="3"/>
    </row>
    <row r="983" ht="12.75" customHeight="1">
      <c r="F983" s="3"/>
      <c r="I983" s="55"/>
      <c r="O983" s="3"/>
    </row>
    <row r="984" ht="12.75" customHeight="1">
      <c r="F984" s="3"/>
      <c r="I984" s="55"/>
      <c r="O984" s="3"/>
    </row>
    <row r="985" ht="12.75" customHeight="1">
      <c r="F985" s="3"/>
      <c r="I985" s="55"/>
      <c r="O985" s="3"/>
    </row>
    <row r="986" ht="12.75" customHeight="1">
      <c r="F986" s="3"/>
      <c r="I986" s="55"/>
      <c r="O986" s="3"/>
    </row>
    <row r="987" ht="12.75" customHeight="1">
      <c r="F987" s="3"/>
      <c r="I987" s="55"/>
      <c r="O987" s="3"/>
    </row>
    <row r="988" ht="12.75" customHeight="1">
      <c r="F988" s="3"/>
      <c r="I988" s="55"/>
      <c r="O988" s="3"/>
    </row>
    <row r="989" ht="12.75" customHeight="1">
      <c r="F989" s="3"/>
      <c r="I989" s="55"/>
      <c r="O989" s="3"/>
    </row>
    <row r="990" ht="12.75" customHeight="1">
      <c r="F990" s="3"/>
      <c r="I990" s="55"/>
      <c r="O990" s="3"/>
    </row>
    <row r="991" ht="12.75" customHeight="1">
      <c r="F991" s="3"/>
      <c r="I991" s="55"/>
      <c r="O991" s="3"/>
    </row>
    <row r="992" ht="12.75" customHeight="1">
      <c r="F992" s="3"/>
      <c r="I992" s="55"/>
      <c r="O992" s="3"/>
    </row>
    <row r="993" ht="12.75" customHeight="1">
      <c r="F993" s="3"/>
      <c r="I993" s="55"/>
      <c r="O993" s="3"/>
    </row>
    <row r="994" ht="12.75" customHeight="1">
      <c r="F994" s="3"/>
      <c r="I994" s="55"/>
      <c r="O994" s="3"/>
    </row>
    <row r="995" ht="12.75" customHeight="1">
      <c r="F995" s="3"/>
      <c r="I995" s="55"/>
      <c r="O995" s="3"/>
    </row>
    <row r="996" ht="12.75" customHeight="1">
      <c r="F996" s="3"/>
      <c r="I996" s="55"/>
      <c r="O996" s="3"/>
    </row>
    <row r="997" ht="12.75" customHeight="1">
      <c r="F997" s="3"/>
      <c r="I997" s="55"/>
      <c r="O997" s="3"/>
    </row>
    <row r="998" ht="12.75" customHeight="1">
      <c r="F998" s="3"/>
      <c r="I998" s="55"/>
      <c r="O998" s="3"/>
    </row>
    <row r="999" ht="12.75" customHeight="1">
      <c r="F999" s="3"/>
      <c r="I999" s="55"/>
      <c r="O999" s="3"/>
    </row>
    <row r="1000" ht="12.75" customHeight="1">
      <c r="F1000" s="3"/>
      <c r="I1000" s="55"/>
      <c r="O1000" s="3"/>
    </row>
    <row r="1001" ht="12.75" customHeight="1">
      <c r="F1001" s="3"/>
      <c r="I1001" s="55"/>
      <c r="O1001" s="3"/>
    </row>
    <row r="1002" ht="12.75" customHeight="1">
      <c r="F1002" s="3"/>
      <c r="I1002" s="55"/>
      <c r="O1002" s="3"/>
    </row>
    <row r="1003" ht="12.75" customHeight="1">
      <c r="F1003" s="3"/>
      <c r="I1003" s="55"/>
      <c r="O1003" s="3"/>
    </row>
  </sheetData>
  <printOptions/>
  <pageMargins bottom="0.7874015748031497" footer="0.0" header="0.0" left="0.7480314960629921" right="0.7480314960629921" top="0.7874015748031497"/>
  <pageSetup paperSize="9" orientation="portrait"/>
  <headerFooter>
    <oddFooter>&amp;L&amp;D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8.71"/>
    <col customWidth="1" min="3" max="3" width="11.29"/>
    <col customWidth="1" min="4" max="26" width="8.71"/>
  </cols>
  <sheetData>
    <row r="1" ht="12.75" customHeight="1">
      <c r="A1" s="44" t="s">
        <v>74</v>
      </c>
      <c r="C1" s="33"/>
    </row>
    <row r="2" ht="12.75" customHeight="1">
      <c r="A2" s="44" t="s">
        <v>75</v>
      </c>
      <c r="C2" s="33"/>
    </row>
    <row r="3" ht="12.75" customHeight="1">
      <c r="A3" s="44" t="s">
        <v>76</v>
      </c>
      <c r="C3" s="33"/>
    </row>
    <row r="4" ht="12.75" customHeight="1">
      <c r="A4" s="44" t="s">
        <v>77</v>
      </c>
      <c r="C4" s="33">
        <v>26.14</v>
      </c>
    </row>
    <row r="5" ht="12.75" customHeight="1">
      <c r="A5" s="44" t="s">
        <v>78</v>
      </c>
      <c r="C5" s="33">
        <v>69.0</v>
      </c>
    </row>
    <row r="6" ht="12.75" customHeight="1">
      <c r="A6" s="44" t="s">
        <v>79</v>
      </c>
      <c r="C6" s="33">
        <v>14.0</v>
      </c>
    </row>
    <row r="7" ht="12.75" customHeight="1">
      <c r="A7" s="44" t="s">
        <v>80</v>
      </c>
      <c r="C7" s="33">
        <v>85.0</v>
      </c>
    </row>
    <row r="8" ht="12.75" customHeight="1">
      <c r="A8" s="44" t="s">
        <v>81</v>
      </c>
      <c r="C8" s="33">
        <v>139.96</v>
      </c>
    </row>
    <row r="9" ht="12.75" customHeight="1">
      <c r="A9" s="44" t="s">
        <v>82</v>
      </c>
      <c r="C9" s="33">
        <f>9*2.35+10.14+9.85+0.87</f>
        <v>42.01</v>
      </c>
    </row>
    <row r="10" ht="12.75" customHeight="1">
      <c r="C10" s="33"/>
    </row>
    <row r="11" ht="12.75" customHeight="1">
      <c r="A11" s="44" t="s">
        <v>83</v>
      </c>
      <c r="C11" s="33">
        <f>SUM(C1:C10)</f>
        <v>376.11</v>
      </c>
    </row>
    <row r="12" ht="12.75" customHeight="1">
      <c r="C12" s="33"/>
    </row>
    <row r="13" ht="12.75" customHeight="1">
      <c r="C13" s="33"/>
    </row>
    <row r="14" ht="12.75" customHeight="1">
      <c r="A14" s="44">
        <f>12*43.67</f>
        <v>524.04</v>
      </c>
      <c r="C14" s="33"/>
    </row>
    <row r="15" ht="12.75" customHeight="1">
      <c r="C15" s="33"/>
    </row>
    <row r="16" ht="12.75" customHeight="1">
      <c r="C16" s="33"/>
    </row>
    <row r="17" ht="12.75" customHeight="1">
      <c r="C17" s="33"/>
    </row>
    <row r="18" ht="12.75" customHeight="1">
      <c r="C18" s="33"/>
    </row>
    <row r="19" ht="12.75" customHeight="1">
      <c r="C19" s="33"/>
    </row>
    <row r="20" ht="12.75" customHeight="1">
      <c r="C20" s="33"/>
    </row>
    <row r="21" ht="12.75" customHeight="1">
      <c r="C21" s="33"/>
    </row>
    <row r="22" ht="12.75" customHeight="1">
      <c r="C22" s="33"/>
    </row>
    <row r="23" ht="12.75" customHeight="1">
      <c r="C23" s="33"/>
    </row>
    <row r="24" ht="12.75" customHeight="1">
      <c r="C24" s="33"/>
    </row>
    <row r="25" ht="12.75" customHeight="1">
      <c r="C25" s="33"/>
    </row>
    <row r="26" ht="12.75" customHeight="1">
      <c r="C26" s="33"/>
    </row>
    <row r="27" ht="12.75" customHeight="1">
      <c r="C27" s="33"/>
    </row>
    <row r="28" ht="12.75" customHeight="1">
      <c r="C28" s="33"/>
    </row>
    <row r="29" ht="12.75" customHeight="1">
      <c r="C29" s="33"/>
    </row>
    <row r="30" ht="12.75" customHeight="1">
      <c r="C30" s="33"/>
    </row>
    <row r="31" ht="12.75" customHeight="1">
      <c r="C31" s="33"/>
    </row>
    <row r="32" ht="12.75" customHeight="1">
      <c r="C32" s="33"/>
    </row>
    <row r="33" ht="12.75" customHeight="1">
      <c r="C33" s="33"/>
    </row>
    <row r="34" ht="12.75" customHeight="1">
      <c r="C34" s="33"/>
    </row>
    <row r="35" ht="12.75" customHeight="1">
      <c r="C35" s="33"/>
    </row>
    <row r="36" ht="12.75" customHeight="1">
      <c r="C36" s="33"/>
    </row>
    <row r="37" ht="12.75" customHeight="1">
      <c r="C37" s="33"/>
    </row>
    <row r="38" ht="12.75" customHeight="1">
      <c r="C38" s="33"/>
    </row>
    <row r="39" ht="12.75" customHeight="1">
      <c r="C39" s="33"/>
    </row>
    <row r="40" ht="12.75" customHeight="1">
      <c r="C40" s="33"/>
    </row>
    <row r="41" ht="12.75" customHeight="1">
      <c r="C41" s="33"/>
    </row>
    <row r="42" ht="12.75" customHeight="1">
      <c r="C42" s="33"/>
    </row>
    <row r="43" ht="12.75" customHeight="1">
      <c r="C43" s="33"/>
    </row>
    <row r="44" ht="12.75" customHeight="1">
      <c r="C44" s="33"/>
    </row>
    <row r="45" ht="12.75" customHeight="1">
      <c r="C45" s="33"/>
    </row>
    <row r="46" ht="12.75" customHeight="1">
      <c r="C46" s="33"/>
    </row>
    <row r="47" ht="12.75" customHeight="1">
      <c r="C47" s="33"/>
    </row>
    <row r="48" ht="12.75" customHeight="1">
      <c r="C48" s="33"/>
    </row>
    <row r="49" ht="12.75" customHeight="1">
      <c r="C49" s="33"/>
    </row>
    <row r="50" ht="12.75" customHeight="1">
      <c r="C50" s="33"/>
    </row>
    <row r="51" ht="12.75" customHeight="1">
      <c r="C51" s="33"/>
    </row>
    <row r="52" ht="12.75" customHeight="1">
      <c r="C52" s="33"/>
    </row>
    <row r="53" ht="12.75" customHeight="1">
      <c r="C53" s="33"/>
    </row>
    <row r="54" ht="12.75" customHeight="1">
      <c r="C54" s="33"/>
    </row>
    <row r="55" ht="12.75" customHeight="1">
      <c r="C55" s="33"/>
    </row>
    <row r="56" ht="12.75" customHeight="1">
      <c r="C56" s="33"/>
    </row>
    <row r="57" ht="12.75" customHeight="1">
      <c r="C57" s="33"/>
    </row>
    <row r="58" ht="12.75" customHeight="1">
      <c r="C58" s="33"/>
    </row>
    <row r="59" ht="12.75" customHeight="1">
      <c r="C59" s="33"/>
    </row>
    <row r="60" ht="12.75" customHeight="1">
      <c r="C60" s="33"/>
    </row>
    <row r="61" ht="12.75" customHeight="1">
      <c r="C61" s="33"/>
    </row>
    <row r="62" ht="12.75" customHeight="1">
      <c r="C62" s="33"/>
    </row>
    <row r="63" ht="12.75" customHeight="1">
      <c r="C63" s="33"/>
    </row>
    <row r="64" ht="12.75" customHeight="1">
      <c r="C64" s="33"/>
    </row>
    <row r="65" ht="12.75" customHeight="1">
      <c r="C65" s="33"/>
    </row>
    <row r="66" ht="12.75" customHeight="1">
      <c r="C66" s="33"/>
    </row>
    <row r="67" ht="12.75" customHeight="1">
      <c r="C67" s="33"/>
    </row>
    <row r="68" ht="12.75" customHeight="1">
      <c r="C68" s="33"/>
    </row>
    <row r="69" ht="12.75" customHeight="1">
      <c r="C69" s="33"/>
    </row>
    <row r="70" ht="12.75" customHeight="1">
      <c r="C70" s="33"/>
    </row>
    <row r="71" ht="12.75" customHeight="1">
      <c r="C71" s="33"/>
    </row>
    <row r="72" ht="12.75" customHeight="1">
      <c r="C72" s="33"/>
    </row>
    <row r="73" ht="12.75" customHeight="1">
      <c r="C73" s="33"/>
    </row>
    <row r="74" ht="12.75" customHeight="1">
      <c r="C74" s="33"/>
    </row>
    <row r="75" ht="12.75" customHeight="1">
      <c r="C75" s="33"/>
    </row>
    <row r="76" ht="12.75" customHeight="1">
      <c r="C76" s="33"/>
    </row>
    <row r="77" ht="12.75" customHeight="1">
      <c r="C77" s="33"/>
    </row>
    <row r="78" ht="12.75" customHeight="1">
      <c r="C78" s="33"/>
    </row>
    <row r="79" ht="12.75" customHeight="1">
      <c r="C79" s="33"/>
    </row>
    <row r="80" ht="12.75" customHeight="1">
      <c r="C80" s="33"/>
    </row>
    <row r="81" ht="12.75" customHeight="1">
      <c r="C81" s="33"/>
    </row>
    <row r="82" ht="12.75" customHeight="1">
      <c r="C82" s="33"/>
    </row>
    <row r="83" ht="12.75" customHeight="1">
      <c r="C83" s="33"/>
    </row>
    <row r="84" ht="12.75" customHeight="1">
      <c r="C84" s="33"/>
    </row>
    <row r="85" ht="12.75" customHeight="1">
      <c r="C85" s="33"/>
    </row>
    <row r="86" ht="12.75" customHeight="1">
      <c r="C86" s="33"/>
    </row>
    <row r="87" ht="12.75" customHeight="1">
      <c r="C87" s="33"/>
    </row>
    <row r="88" ht="12.75" customHeight="1">
      <c r="C88" s="33"/>
    </row>
    <row r="89" ht="12.75" customHeight="1">
      <c r="C89" s="33"/>
    </row>
    <row r="90" ht="12.75" customHeight="1">
      <c r="C90" s="33"/>
    </row>
    <row r="91" ht="12.75" customHeight="1">
      <c r="C91" s="33"/>
    </row>
    <row r="92" ht="12.75" customHeight="1">
      <c r="C92" s="33"/>
    </row>
    <row r="93" ht="12.75" customHeight="1">
      <c r="C93" s="33"/>
    </row>
    <row r="94" ht="12.75" customHeight="1">
      <c r="C94" s="33"/>
    </row>
    <row r="95" ht="12.75" customHeight="1">
      <c r="C95" s="33"/>
    </row>
    <row r="96" ht="12.75" customHeight="1">
      <c r="C96" s="33"/>
    </row>
    <row r="97" ht="12.75" customHeight="1">
      <c r="C97" s="33"/>
    </row>
    <row r="98" ht="12.75" customHeight="1">
      <c r="C98" s="33"/>
    </row>
    <row r="99" ht="12.75" customHeight="1">
      <c r="C99" s="33"/>
    </row>
    <row r="100" ht="12.75" customHeight="1">
      <c r="C100" s="33"/>
    </row>
    <row r="101" ht="12.75" customHeight="1">
      <c r="C101" s="33"/>
    </row>
    <row r="102" ht="12.75" customHeight="1">
      <c r="C102" s="33"/>
    </row>
    <row r="103" ht="12.75" customHeight="1">
      <c r="C103" s="33"/>
    </row>
    <row r="104" ht="12.75" customHeight="1">
      <c r="C104" s="33"/>
    </row>
    <row r="105" ht="12.75" customHeight="1">
      <c r="C105" s="33"/>
    </row>
    <row r="106" ht="12.75" customHeight="1">
      <c r="C106" s="33"/>
    </row>
    <row r="107" ht="12.75" customHeight="1">
      <c r="C107" s="33"/>
    </row>
    <row r="108" ht="12.75" customHeight="1">
      <c r="C108" s="33"/>
    </row>
    <row r="109" ht="12.75" customHeight="1">
      <c r="C109" s="33"/>
    </row>
    <row r="110" ht="12.75" customHeight="1">
      <c r="C110" s="33"/>
    </row>
    <row r="111" ht="12.75" customHeight="1">
      <c r="C111" s="33"/>
    </row>
    <row r="112" ht="12.75" customHeight="1">
      <c r="C112" s="33"/>
    </row>
    <row r="113" ht="12.75" customHeight="1">
      <c r="C113" s="33"/>
    </row>
    <row r="114" ht="12.75" customHeight="1">
      <c r="C114" s="33"/>
    </row>
    <row r="115" ht="12.75" customHeight="1">
      <c r="C115" s="33"/>
    </row>
    <row r="116" ht="12.75" customHeight="1">
      <c r="C116" s="33"/>
    </row>
    <row r="117" ht="12.75" customHeight="1">
      <c r="C117" s="33"/>
    </row>
    <row r="118" ht="12.75" customHeight="1">
      <c r="C118" s="33"/>
    </row>
    <row r="119" ht="12.75" customHeight="1">
      <c r="C119" s="33"/>
    </row>
    <row r="120" ht="12.75" customHeight="1">
      <c r="C120" s="33"/>
    </row>
    <row r="121" ht="12.75" customHeight="1">
      <c r="C121" s="33"/>
    </row>
    <row r="122" ht="12.75" customHeight="1">
      <c r="C122" s="33"/>
    </row>
    <row r="123" ht="12.75" customHeight="1">
      <c r="C123" s="33"/>
    </row>
    <row r="124" ht="12.75" customHeight="1">
      <c r="C124" s="33"/>
    </row>
    <row r="125" ht="12.75" customHeight="1">
      <c r="C125" s="33"/>
    </row>
    <row r="126" ht="12.75" customHeight="1">
      <c r="C126" s="33"/>
    </row>
    <row r="127" ht="12.75" customHeight="1">
      <c r="C127" s="33"/>
    </row>
    <row r="128" ht="12.75" customHeight="1">
      <c r="C128" s="33"/>
    </row>
    <row r="129" ht="12.75" customHeight="1">
      <c r="C129" s="33"/>
    </row>
    <row r="130" ht="12.75" customHeight="1">
      <c r="C130" s="33"/>
    </row>
    <row r="131" ht="12.75" customHeight="1">
      <c r="C131" s="33"/>
    </row>
    <row r="132" ht="12.75" customHeight="1">
      <c r="C132" s="33"/>
    </row>
    <row r="133" ht="12.75" customHeight="1">
      <c r="C133" s="33"/>
    </row>
    <row r="134" ht="12.75" customHeight="1">
      <c r="C134" s="33"/>
    </row>
    <row r="135" ht="12.75" customHeight="1">
      <c r="C135" s="33"/>
    </row>
    <row r="136" ht="12.75" customHeight="1">
      <c r="C136" s="33"/>
    </row>
    <row r="137" ht="12.75" customHeight="1">
      <c r="C137" s="33"/>
    </row>
    <row r="138" ht="12.75" customHeight="1">
      <c r="C138" s="33"/>
    </row>
    <row r="139" ht="12.75" customHeight="1">
      <c r="C139" s="33"/>
    </row>
    <row r="140" ht="12.75" customHeight="1">
      <c r="C140" s="33"/>
    </row>
    <row r="141" ht="12.75" customHeight="1">
      <c r="C141" s="33"/>
    </row>
    <row r="142" ht="12.75" customHeight="1">
      <c r="C142" s="33"/>
    </row>
    <row r="143" ht="12.75" customHeight="1">
      <c r="C143" s="33"/>
    </row>
    <row r="144" ht="12.75" customHeight="1">
      <c r="C144" s="33"/>
    </row>
    <row r="145" ht="12.75" customHeight="1">
      <c r="C145" s="33"/>
    </row>
    <row r="146" ht="12.75" customHeight="1">
      <c r="C146" s="33"/>
    </row>
    <row r="147" ht="12.75" customHeight="1">
      <c r="C147" s="33"/>
    </row>
    <row r="148" ht="12.75" customHeight="1">
      <c r="C148" s="33"/>
    </row>
    <row r="149" ht="12.75" customHeight="1">
      <c r="C149" s="33"/>
    </row>
    <row r="150" ht="12.75" customHeight="1">
      <c r="C150" s="33"/>
    </row>
    <row r="151" ht="12.75" customHeight="1">
      <c r="C151" s="33"/>
    </row>
    <row r="152" ht="12.75" customHeight="1">
      <c r="C152" s="33"/>
    </row>
    <row r="153" ht="12.75" customHeight="1">
      <c r="C153" s="33"/>
    </row>
    <row r="154" ht="12.75" customHeight="1">
      <c r="C154" s="33"/>
    </row>
    <row r="155" ht="12.75" customHeight="1">
      <c r="C155" s="33"/>
    </row>
    <row r="156" ht="12.75" customHeight="1">
      <c r="C156" s="33"/>
    </row>
    <row r="157" ht="12.75" customHeight="1">
      <c r="C157" s="33"/>
    </row>
    <row r="158" ht="12.75" customHeight="1">
      <c r="C158" s="33"/>
    </row>
    <row r="159" ht="12.75" customHeight="1">
      <c r="C159" s="33"/>
    </row>
    <row r="160" ht="12.75" customHeight="1">
      <c r="C160" s="33"/>
    </row>
    <row r="161" ht="12.75" customHeight="1">
      <c r="C161" s="33"/>
    </row>
    <row r="162" ht="12.75" customHeight="1">
      <c r="C162" s="33"/>
    </row>
    <row r="163" ht="12.75" customHeight="1">
      <c r="C163" s="33"/>
    </row>
    <row r="164" ht="12.75" customHeight="1">
      <c r="C164" s="33"/>
    </row>
    <row r="165" ht="12.75" customHeight="1">
      <c r="C165" s="33"/>
    </row>
    <row r="166" ht="12.75" customHeight="1">
      <c r="C166" s="33"/>
    </row>
    <row r="167" ht="12.75" customHeight="1">
      <c r="C167" s="33"/>
    </row>
    <row r="168" ht="12.75" customHeight="1">
      <c r="C168" s="33"/>
    </row>
    <row r="169" ht="12.75" customHeight="1">
      <c r="C169" s="33"/>
    </row>
    <row r="170" ht="12.75" customHeight="1">
      <c r="C170" s="33"/>
    </row>
    <row r="171" ht="12.75" customHeight="1">
      <c r="C171" s="33"/>
    </row>
    <row r="172" ht="12.75" customHeight="1">
      <c r="C172" s="33"/>
    </row>
    <row r="173" ht="12.75" customHeight="1">
      <c r="C173" s="33"/>
    </row>
    <row r="174" ht="12.75" customHeight="1">
      <c r="C174" s="33"/>
    </row>
    <row r="175" ht="12.75" customHeight="1">
      <c r="C175" s="33"/>
    </row>
    <row r="176" ht="12.75" customHeight="1">
      <c r="C176" s="33"/>
    </row>
    <row r="177" ht="12.75" customHeight="1">
      <c r="C177" s="33"/>
    </row>
    <row r="178" ht="12.75" customHeight="1">
      <c r="C178" s="33"/>
    </row>
    <row r="179" ht="12.75" customHeight="1">
      <c r="C179" s="33"/>
    </row>
    <row r="180" ht="12.75" customHeight="1">
      <c r="C180" s="33"/>
    </row>
    <row r="181" ht="12.75" customHeight="1">
      <c r="C181" s="33"/>
    </row>
    <row r="182" ht="12.75" customHeight="1">
      <c r="C182" s="33"/>
    </row>
    <row r="183" ht="12.75" customHeight="1">
      <c r="C183" s="33"/>
    </row>
    <row r="184" ht="12.75" customHeight="1">
      <c r="C184" s="33"/>
    </row>
    <row r="185" ht="12.75" customHeight="1">
      <c r="C185" s="33"/>
    </row>
    <row r="186" ht="12.75" customHeight="1">
      <c r="C186" s="33"/>
    </row>
    <row r="187" ht="12.75" customHeight="1">
      <c r="C187" s="33"/>
    </row>
    <row r="188" ht="12.75" customHeight="1">
      <c r="C188" s="33"/>
    </row>
    <row r="189" ht="12.75" customHeight="1">
      <c r="C189" s="33"/>
    </row>
    <row r="190" ht="12.75" customHeight="1">
      <c r="C190" s="33"/>
    </row>
    <row r="191" ht="12.75" customHeight="1">
      <c r="C191" s="33"/>
    </row>
    <row r="192" ht="12.75" customHeight="1">
      <c r="C192" s="33"/>
    </row>
    <row r="193" ht="12.75" customHeight="1">
      <c r="C193" s="33"/>
    </row>
    <row r="194" ht="12.75" customHeight="1">
      <c r="C194" s="33"/>
    </row>
    <row r="195" ht="12.75" customHeight="1">
      <c r="C195" s="33"/>
    </row>
    <row r="196" ht="12.75" customHeight="1">
      <c r="C196" s="33"/>
    </row>
    <row r="197" ht="12.75" customHeight="1">
      <c r="C197" s="33"/>
    </row>
    <row r="198" ht="12.75" customHeight="1">
      <c r="C198" s="33"/>
    </row>
    <row r="199" ht="12.75" customHeight="1">
      <c r="C199" s="33"/>
    </row>
    <row r="200" ht="12.75" customHeight="1">
      <c r="C200" s="33"/>
    </row>
    <row r="201" ht="12.75" customHeight="1">
      <c r="C201" s="33"/>
    </row>
    <row r="202" ht="12.75" customHeight="1">
      <c r="C202" s="33"/>
    </row>
    <row r="203" ht="12.75" customHeight="1">
      <c r="C203" s="33"/>
    </row>
    <row r="204" ht="12.75" customHeight="1">
      <c r="C204" s="33"/>
    </row>
    <row r="205" ht="12.75" customHeight="1">
      <c r="C205" s="33"/>
    </row>
    <row r="206" ht="12.75" customHeight="1">
      <c r="C206" s="33"/>
    </row>
    <row r="207" ht="12.75" customHeight="1">
      <c r="C207" s="33"/>
    </row>
    <row r="208" ht="12.75" customHeight="1">
      <c r="C208" s="33"/>
    </row>
    <row r="209" ht="12.75" customHeight="1">
      <c r="C209" s="33"/>
    </row>
    <row r="210" ht="12.75" customHeight="1">
      <c r="C210" s="33"/>
    </row>
    <row r="211" ht="12.75" customHeight="1">
      <c r="C211" s="33"/>
    </row>
    <row r="212" ht="12.75" customHeight="1">
      <c r="C212" s="33"/>
    </row>
    <row r="213" ht="12.75" customHeight="1">
      <c r="C213" s="33"/>
    </row>
    <row r="214" ht="12.75" customHeight="1">
      <c r="C214" s="33"/>
    </row>
    <row r="215" ht="12.75" customHeight="1">
      <c r="C215" s="33"/>
    </row>
    <row r="216" ht="12.75" customHeight="1">
      <c r="C216" s="33"/>
    </row>
    <row r="217" ht="12.75" customHeight="1">
      <c r="C217" s="33"/>
    </row>
    <row r="218" ht="12.75" customHeight="1">
      <c r="C218" s="33"/>
    </row>
    <row r="219" ht="12.75" customHeight="1">
      <c r="C219" s="33"/>
    </row>
    <row r="220" ht="12.75" customHeight="1">
      <c r="C220" s="33"/>
    </row>
    <row r="221" ht="12.75" customHeight="1">
      <c r="C221" s="33"/>
    </row>
    <row r="222" ht="12.75" customHeight="1">
      <c r="C222" s="33"/>
    </row>
    <row r="223" ht="12.75" customHeight="1">
      <c r="C223" s="33"/>
    </row>
    <row r="224" ht="12.75" customHeight="1">
      <c r="C224" s="33"/>
    </row>
    <row r="225" ht="12.75" customHeight="1">
      <c r="C225" s="33"/>
    </row>
    <row r="226" ht="12.75" customHeight="1">
      <c r="C226" s="33"/>
    </row>
    <row r="227" ht="12.75" customHeight="1">
      <c r="C227" s="33"/>
    </row>
    <row r="228" ht="12.75" customHeight="1">
      <c r="C228" s="33"/>
    </row>
    <row r="229" ht="12.75" customHeight="1">
      <c r="C229" s="33"/>
    </row>
    <row r="230" ht="12.75" customHeight="1">
      <c r="C230" s="33"/>
    </row>
    <row r="231" ht="12.75" customHeight="1">
      <c r="C231" s="33"/>
    </row>
    <row r="232" ht="12.75" customHeight="1">
      <c r="C232" s="33"/>
    </row>
    <row r="233" ht="12.75" customHeight="1">
      <c r="C233" s="33"/>
    </row>
    <row r="234" ht="12.75" customHeight="1">
      <c r="C234" s="33"/>
    </row>
    <row r="235" ht="12.75" customHeight="1">
      <c r="C235" s="33"/>
    </row>
    <row r="236" ht="12.75" customHeight="1">
      <c r="C236" s="33"/>
    </row>
    <row r="237" ht="12.75" customHeight="1">
      <c r="C237" s="33"/>
    </row>
    <row r="238" ht="12.75" customHeight="1">
      <c r="C238" s="33"/>
    </row>
    <row r="239" ht="12.75" customHeight="1">
      <c r="C239" s="33"/>
    </row>
    <row r="240" ht="12.75" customHeight="1">
      <c r="C240" s="33"/>
    </row>
    <row r="241" ht="12.75" customHeight="1">
      <c r="C241" s="33"/>
    </row>
    <row r="242" ht="12.75" customHeight="1">
      <c r="C242" s="33"/>
    </row>
    <row r="243" ht="12.75" customHeight="1">
      <c r="C243" s="33"/>
    </row>
    <row r="244" ht="12.75" customHeight="1">
      <c r="C244" s="33"/>
    </row>
    <row r="245" ht="12.75" customHeight="1">
      <c r="C245" s="33"/>
    </row>
    <row r="246" ht="12.75" customHeight="1">
      <c r="C246" s="33"/>
    </row>
    <row r="247" ht="12.75" customHeight="1">
      <c r="C247" s="33"/>
    </row>
    <row r="248" ht="12.75" customHeight="1">
      <c r="C248" s="33"/>
    </row>
    <row r="249" ht="12.75" customHeight="1">
      <c r="C249" s="33"/>
    </row>
    <row r="250" ht="12.75" customHeight="1">
      <c r="C250" s="33"/>
    </row>
    <row r="251" ht="12.75" customHeight="1">
      <c r="C251" s="33"/>
    </row>
    <row r="252" ht="12.75" customHeight="1">
      <c r="C252" s="33"/>
    </row>
    <row r="253" ht="12.75" customHeight="1">
      <c r="C253" s="33"/>
    </row>
    <row r="254" ht="12.75" customHeight="1">
      <c r="C254" s="33"/>
    </row>
    <row r="255" ht="12.75" customHeight="1">
      <c r="C255" s="33"/>
    </row>
    <row r="256" ht="12.75" customHeight="1">
      <c r="C256" s="33"/>
    </row>
    <row r="257" ht="12.75" customHeight="1">
      <c r="C257" s="33"/>
    </row>
    <row r="258" ht="12.75" customHeight="1">
      <c r="C258" s="33"/>
    </row>
    <row r="259" ht="12.75" customHeight="1">
      <c r="C259" s="33"/>
    </row>
    <row r="260" ht="12.75" customHeight="1">
      <c r="C260" s="33"/>
    </row>
    <row r="261" ht="12.75" customHeight="1">
      <c r="C261" s="33"/>
    </row>
    <row r="262" ht="12.75" customHeight="1">
      <c r="C262" s="33"/>
    </row>
    <row r="263" ht="12.75" customHeight="1">
      <c r="C263" s="33"/>
    </row>
    <row r="264" ht="12.75" customHeight="1">
      <c r="C264" s="33"/>
    </row>
    <row r="265" ht="12.75" customHeight="1">
      <c r="C265" s="33"/>
    </row>
    <row r="266" ht="12.75" customHeight="1">
      <c r="C266" s="33"/>
    </row>
    <row r="267" ht="12.75" customHeight="1">
      <c r="C267" s="33"/>
    </row>
    <row r="268" ht="12.75" customHeight="1">
      <c r="C268" s="33"/>
    </row>
    <row r="269" ht="12.75" customHeight="1">
      <c r="C269" s="33"/>
    </row>
    <row r="270" ht="12.75" customHeight="1">
      <c r="C270" s="33"/>
    </row>
    <row r="271" ht="12.75" customHeight="1">
      <c r="C271" s="33"/>
    </row>
    <row r="272" ht="12.75" customHeight="1">
      <c r="C272" s="33"/>
    </row>
    <row r="273" ht="12.75" customHeight="1">
      <c r="C273" s="33"/>
    </row>
    <row r="274" ht="12.75" customHeight="1">
      <c r="C274" s="33"/>
    </row>
    <row r="275" ht="12.75" customHeight="1">
      <c r="C275" s="33"/>
    </row>
    <row r="276" ht="12.75" customHeight="1">
      <c r="C276" s="33"/>
    </row>
    <row r="277" ht="12.75" customHeight="1">
      <c r="C277" s="33"/>
    </row>
    <row r="278" ht="12.75" customHeight="1">
      <c r="C278" s="33"/>
    </row>
    <row r="279" ht="12.75" customHeight="1">
      <c r="C279" s="33"/>
    </row>
    <row r="280" ht="12.75" customHeight="1">
      <c r="C280" s="33"/>
    </row>
    <row r="281" ht="12.75" customHeight="1">
      <c r="C281" s="33"/>
    </row>
    <row r="282" ht="12.75" customHeight="1">
      <c r="C282" s="33"/>
    </row>
    <row r="283" ht="12.75" customHeight="1">
      <c r="C283" s="33"/>
    </row>
    <row r="284" ht="12.75" customHeight="1">
      <c r="C284" s="33"/>
    </row>
    <row r="285" ht="12.75" customHeight="1">
      <c r="C285" s="33"/>
    </row>
    <row r="286" ht="12.75" customHeight="1">
      <c r="C286" s="33"/>
    </row>
    <row r="287" ht="12.75" customHeight="1">
      <c r="C287" s="33"/>
    </row>
    <row r="288" ht="12.75" customHeight="1">
      <c r="C288" s="33"/>
    </row>
    <row r="289" ht="12.75" customHeight="1">
      <c r="C289" s="33"/>
    </row>
    <row r="290" ht="12.75" customHeight="1">
      <c r="C290" s="33"/>
    </row>
    <row r="291" ht="12.75" customHeight="1">
      <c r="C291" s="33"/>
    </row>
    <row r="292" ht="12.75" customHeight="1">
      <c r="C292" s="33"/>
    </row>
    <row r="293" ht="12.75" customHeight="1">
      <c r="C293" s="33"/>
    </row>
    <row r="294" ht="12.75" customHeight="1">
      <c r="C294" s="33"/>
    </row>
    <row r="295" ht="12.75" customHeight="1">
      <c r="C295" s="33"/>
    </row>
    <row r="296" ht="12.75" customHeight="1">
      <c r="C296" s="33"/>
    </row>
    <row r="297" ht="12.75" customHeight="1">
      <c r="C297" s="33"/>
    </row>
    <row r="298" ht="12.75" customHeight="1">
      <c r="C298" s="33"/>
    </row>
    <row r="299" ht="12.75" customHeight="1">
      <c r="C299" s="33"/>
    </row>
    <row r="300" ht="12.75" customHeight="1">
      <c r="C300" s="33"/>
    </row>
    <row r="301" ht="12.75" customHeight="1">
      <c r="C301" s="33"/>
    </row>
    <row r="302" ht="12.75" customHeight="1">
      <c r="C302" s="33"/>
    </row>
    <row r="303" ht="12.75" customHeight="1">
      <c r="C303" s="33"/>
    </row>
    <row r="304" ht="12.75" customHeight="1">
      <c r="C304" s="33"/>
    </row>
    <row r="305" ht="12.75" customHeight="1">
      <c r="C305" s="33"/>
    </row>
    <row r="306" ht="12.75" customHeight="1">
      <c r="C306" s="33"/>
    </row>
    <row r="307" ht="12.75" customHeight="1">
      <c r="C307" s="33"/>
    </row>
    <row r="308" ht="12.75" customHeight="1">
      <c r="C308" s="33"/>
    </row>
    <row r="309" ht="12.75" customHeight="1">
      <c r="C309" s="33"/>
    </row>
    <row r="310" ht="12.75" customHeight="1">
      <c r="C310" s="33"/>
    </row>
    <row r="311" ht="12.75" customHeight="1">
      <c r="C311" s="33"/>
    </row>
    <row r="312" ht="12.75" customHeight="1">
      <c r="C312" s="33"/>
    </row>
    <row r="313" ht="12.75" customHeight="1">
      <c r="C313" s="33"/>
    </row>
    <row r="314" ht="12.75" customHeight="1">
      <c r="C314" s="33"/>
    </row>
    <row r="315" ht="12.75" customHeight="1">
      <c r="C315" s="33"/>
    </row>
    <row r="316" ht="12.75" customHeight="1">
      <c r="C316" s="33"/>
    </row>
    <row r="317" ht="12.75" customHeight="1">
      <c r="C317" s="33"/>
    </row>
    <row r="318" ht="12.75" customHeight="1">
      <c r="C318" s="33"/>
    </row>
    <row r="319" ht="12.75" customHeight="1">
      <c r="C319" s="33"/>
    </row>
    <row r="320" ht="12.75" customHeight="1">
      <c r="C320" s="33"/>
    </row>
    <row r="321" ht="12.75" customHeight="1">
      <c r="C321" s="33"/>
    </row>
    <row r="322" ht="12.75" customHeight="1">
      <c r="C322" s="33"/>
    </row>
    <row r="323" ht="12.75" customHeight="1">
      <c r="C323" s="33"/>
    </row>
    <row r="324" ht="12.75" customHeight="1">
      <c r="C324" s="33"/>
    </row>
    <row r="325" ht="12.75" customHeight="1">
      <c r="C325" s="33"/>
    </row>
    <row r="326" ht="12.75" customHeight="1">
      <c r="C326" s="33"/>
    </row>
    <row r="327" ht="12.75" customHeight="1">
      <c r="C327" s="33"/>
    </row>
    <row r="328" ht="12.75" customHeight="1">
      <c r="C328" s="33"/>
    </row>
    <row r="329" ht="12.75" customHeight="1">
      <c r="C329" s="33"/>
    </row>
    <row r="330" ht="12.75" customHeight="1">
      <c r="C330" s="33"/>
    </row>
    <row r="331" ht="12.75" customHeight="1">
      <c r="C331" s="33"/>
    </row>
    <row r="332" ht="12.75" customHeight="1">
      <c r="C332" s="33"/>
    </row>
    <row r="333" ht="12.75" customHeight="1">
      <c r="C333" s="33"/>
    </row>
    <row r="334" ht="12.75" customHeight="1">
      <c r="C334" s="33"/>
    </row>
    <row r="335" ht="12.75" customHeight="1">
      <c r="C335" s="33"/>
    </row>
    <row r="336" ht="12.75" customHeight="1">
      <c r="C336" s="33"/>
    </row>
    <row r="337" ht="12.75" customHeight="1">
      <c r="C337" s="33"/>
    </row>
    <row r="338" ht="12.75" customHeight="1">
      <c r="C338" s="33"/>
    </row>
    <row r="339" ht="12.75" customHeight="1">
      <c r="C339" s="33"/>
    </row>
    <row r="340" ht="12.75" customHeight="1">
      <c r="C340" s="33"/>
    </row>
    <row r="341" ht="12.75" customHeight="1">
      <c r="C341" s="33"/>
    </row>
    <row r="342" ht="12.75" customHeight="1">
      <c r="C342" s="33"/>
    </row>
    <row r="343" ht="12.75" customHeight="1">
      <c r="C343" s="33"/>
    </row>
    <row r="344" ht="12.75" customHeight="1">
      <c r="C344" s="33"/>
    </row>
    <row r="345" ht="12.75" customHeight="1">
      <c r="C345" s="33"/>
    </row>
    <row r="346" ht="12.75" customHeight="1">
      <c r="C346" s="33"/>
    </row>
    <row r="347" ht="12.75" customHeight="1">
      <c r="C347" s="33"/>
    </row>
    <row r="348" ht="12.75" customHeight="1">
      <c r="C348" s="33"/>
    </row>
    <row r="349" ht="12.75" customHeight="1">
      <c r="C349" s="33"/>
    </row>
    <row r="350" ht="12.75" customHeight="1">
      <c r="C350" s="33"/>
    </row>
    <row r="351" ht="12.75" customHeight="1">
      <c r="C351" s="33"/>
    </row>
    <row r="352" ht="12.75" customHeight="1">
      <c r="C352" s="33"/>
    </row>
    <row r="353" ht="12.75" customHeight="1">
      <c r="C353" s="33"/>
    </row>
    <row r="354" ht="12.75" customHeight="1">
      <c r="C354" s="33"/>
    </row>
    <row r="355" ht="12.75" customHeight="1">
      <c r="C355" s="33"/>
    </row>
    <row r="356" ht="12.75" customHeight="1">
      <c r="C356" s="33"/>
    </row>
    <row r="357" ht="12.75" customHeight="1">
      <c r="C357" s="33"/>
    </row>
    <row r="358" ht="12.75" customHeight="1">
      <c r="C358" s="33"/>
    </row>
    <row r="359" ht="12.75" customHeight="1">
      <c r="C359" s="33"/>
    </row>
    <row r="360" ht="12.75" customHeight="1">
      <c r="C360" s="33"/>
    </row>
    <row r="361" ht="12.75" customHeight="1">
      <c r="C361" s="33"/>
    </row>
    <row r="362" ht="12.75" customHeight="1">
      <c r="C362" s="33"/>
    </row>
    <row r="363" ht="12.75" customHeight="1">
      <c r="C363" s="33"/>
    </row>
    <row r="364" ht="12.75" customHeight="1">
      <c r="C364" s="33"/>
    </row>
    <row r="365" ht="12.75" customHeight="1">
      <c r="C365" s="33"/>
    </row>
    <row r="366" ht="12.75" customHeight="1">
      <c r="C366" s="33"/>
    </row>
    <row r="367" ht="12.75" customHeight="1">
      <c r="C367" s="33"/>
    </row>
    <row r="368" ht="12.75" customHeight="1">
      <c r="C368" s="33"/>
    </row>
    <row r="369" ht="12.75" customHeight="1">
      <c r="C369" s="33"/>
    </row>
    <row r="370" ht="12.75" customHeight="1">
      <c r="C370" s="33"/>
    </row>
    <row r="371" ht="12.75" customHeight="1">
      <c r="C371" s="33"/>
    </row>
    <row r="372" ht="12.75" customHeight="1">
      <c r="C372" s="33"/>
    </row>
    <row r="373" ht="12.75" customHeight="1">
      <c r="C373" s="33"/>
    </row>
    <row r="374" ht="12.75" customHeight="1">
      <c r="C374" s="33"/>
    </row>
    <row r="375" ht="12.75" customHeight="1">
      <c r="C375" s="33"/>
    </row>
    <row r="376" ht="12.75" customHeight="1">
      <c r="C376" s="33"/>
    </row>
    <row r="377" ht="12.75" customHeight="1">
      <c r="C377" s="33"/>
    </row>
    <row r="378" ht="12.75" customHeight="1">
      <c r="C378" s="33"/>
    </row>
    <row r="379" ht="12.75" customHeight="1">
      <c r="C379" s="33"/>
    </row>
    <row r="380" ht="12.75" customHeight="1">
      <c r="C380" s="33"/>
    </row>
    <row r="381" ht="12.75" customHeight="1">
      <c r="C381" s="33"/>
    </row>
    <row r="382" ht="12.75" customHeight="1">
      <c r="C382" s="33"/>
    </row>
    <row r="383" ht="12.75" customHeight="1">
      <c r="C383" s="33"/>
    </row>
    <row r="384" ht="12.75" customHeight="1">
      <c r="C384" s="33"/>
    </row>
    <row r="385" ht="12.75" customHeight="1">
      <c r="C385" s="33"/>
    </row>
    <row r="386" ht="12.75" customHeight="1">
      <c r="C386" s="33"/>
    </row>
    <row r="387" ht="12.75" customHeight="1">
      <c r="C387" s="33"/>
    </row>
    <row r="388" ht="12.75" customHeight="1">
      <c r="C388" s="33"/>
    </row>
    <row r="389" ht="12.75" customHeight="1">
      <c r="C389" s="33"/>
    </row>
    <row r="390" ht="12.75" customHeight="1">
      <c r="C390" s="33"/>
    </row>
    <row r="391" ht="12.75" customHeight="1">
      <c r="C391" s="33"/>
    </row>
    <row r="392" ht="12.75" customHeight="1">
      <c r="C392" s="33"/>
    </row>
    <row r="393" ht="12.75" customHeight="1">
      <c r="C393" s="33"/>
    </row>
    <row r="394" ht="12.75" customHeight="1">
      <c r="C394" s="33"/>
    </row>
    <row r="395" ht="12.75" customHeight="1">
      <c r="C395" s="33"/>
    </row>
    <row r="396" ht="12.75" customHeight="1">
      <c r="C396" s="33"/>
    </row>
    <row r="397" ht="12.75" customHeight="1">
      <c r="C397" s="33"/>
    </row>
    <row r="398" ht="12.75" customHeight="1">
      <c r="C398" s="33"/>
    </row>
    <row r="399" ht="12.75" customHeight="1">
      <c r="C399" s="33"/>
    </row>
    <row r="400" ht="12.75" customHeight="1">
      <c r="C400" s="33"/>
    </row>
    <row r="401" ht="12.75" customHeight="1">
      <c r="C401" s="33"/>
    </row>
    <row r="402" ht="12.75" customHeight="1">
      <c r="C402" s="33"/>
    </row>
    <row r="403" ht="12.75" customHeight="1">
      <c r="C403" s="33"/>
    </row>
    <row r="404" ht="12.75" customHeight="1">
      <c r="C404" s="33"/>
    </row>
    <row r="405" ht="12.75" customHeight="1">
      <c r="C405" s="33"/>
    </row>
    <row r="406" ht="12.75" customHeight="1">
      <c r="C406" s="33"/>
    </row>
    <row r="407" ht="12.75" customHeight="1">
      <c r="C407" s="33"/>
    </row>
    <row r="408" ht="12.75" customHeight="1">
      <c r="C408" s="33"/>
    </row>
    <row r="409" ht="12.75" customHeight="1">
      <c r="C409" s="33"/>
    </row>
    <row r="410" ht="12.75" customHeight="1">
      <c r="C410" s="33"/>
    </row>
    <row r="411" ht="12.75" customHeight="1">
      <c r="C411" s="33"/>
    </row>
    <row r="412" ht="12.75" customHeight="1">
      <c r="C412" s="33"/>
    </row>
    <row r="413" ht="12.75" customHeight="1">
      <c r="C413" s="33"/>
    </row>
    <row r="414" ht="12.75" customHeight="1">
      <c r="C414" s="33"/>
    </row>
    <row r="415" ht="12.75" customHeight="1">
      <c r="C415" s="33"/>
    </row>
    <row r="416" ht="12.75" customHeight="1">
      <c r="C416" s="33"/>
    </row>
    <row r="417" ht="12.75" customHeight="1">
      <c r="C417" s="33"/>
    </row>
    <row r="418" ht="12.75" customHeight="1">
      <c r="C418" s="33"/>
    </row>
    <row r="419" ht="12.75" customHeight="1">
      <c r="C419" s="33"/>
    </row>
    <row r="420" ht="12.75" customHeight="1">
      <c r="C420" s="33"/>
    </row>
    <row r="421" ht="12.75" customHeight="1">
      <c r="C421" s="33"/>
    </row>
    <row r="422" ht="12.75" customHeight="1">
      <c r="C422" s="33"/>
    </row>
    <row r="423" ht="12.75" customHeight="1">
      <c r="C423" s="33"/>
    </row>
    <row r="424" ht="12.75" customHeight="1">
      <c r="C424" s="33"/>
    </row>
    <row r="425" ht="12.75" customHeight="1">
      <c r="C425" s="33"/>
    </row>
    <row r="426" ht="12.75" customHeight="1">
      <c r="C426" s="33"/>
    </row>
    <row r="427" ht="12.75" customHeight="1">
      <c r="C427" s="33"/>
    </row>
    <row r="428" ht="12.75" customHeight="1">
      <c r="C428" s="33"/>
    </row>
    <row r="429" ht="12.75" customHeight="1">
      <c r="C429" s="33"/>
    </row>
    <row r="430" ht="12.75" customHeight="1">
      <c r="C430" s="33"/>
    </row>
    <row r="431" ht="12.75" customHeight="1">
      <c r="C431" s="33"/>
    </row>
    <row r="432" ht="12.75" customHeight="1">
      <c r="C432" s="33"/>
    </row>
    <row r="433" ht="12.75" customHeight="1">
      <c r="C433" s="33"/>
    </row>
    <row r="434" ht="12.75" customHeight="1">
      <c r="C434" s="33"/>
    </row>
    <row r="435" ht="12.75" customHeight="1">
      <c r="C435" s="33"/>
    </row>
    <row r="436" ht="12.75" customHeight="1">
      <c r="C436" s="33"/>
    </row>
    <row r="437" ht="12.75" customHeight="1">
      <c r="C437" s="33"/>
    </row>
    <row r="438" ht="12.75" customHeight="1">
      <c r="C438" s="33"/>
    </row>
    <row r="439" ht="12.75" customHeight="1">
      <c r="C439" s="33"/>
    </row>
    <row r="440" ht="12.75" customHeight="1">
      <c r="C440" s="33"/>
    </row>
    <row r="441" ht="12.75" customHeight="1">
      <c r="C441" s="33"/>
    </row>
    <row r="442" ht="12.75" customHeight="1">
      <c r="C442" s="33"/>
    </row>
    <row r="443" ht="12.75" customHeight="1">
      <c r="C443" s="33"/>
    </row>
    <row r="444" ht="12.75" customHeight="1">
      <c r="C444" s="33"/>
    </row>
    <row r="445" ht="12.75" customHeight="1">
      <c r="C445" s="33"/>
    </row>
    <row r="446" ht="12.75" customHeight="1">
      <c r="C446" s="33"/>
    </row>
    <row r="447" ht="12.75" customHeight="1">
      <c r="C447" s="33"/>
    </row>
    <row r="448" ht="12.75" customHeight="1">
      <c r="C448" s="33"/>
    </row>
    <row r="449" ht="12.75" customHeight="1">
      <c r="C449" s="33"/>
    </row>
    <row r="450" ht="12.75" customHeight="1">
      <c r="C450" s="33"/>
    </row>
    <row r="451" ht="12.75" customHeight="1">
      <c r="C451" s="33"/>
    </row>
    <row r="452" ht="12.75" customHeight="1">
      <c r="C452" s="33"/>
    </row>
    <row r="453" ht="12.75" customHeight="1">
      <c r="C453" s="33"/>
    </row>
    <row r="454" ht="12.75" customHeight="1">
      <c r="C454" s="33"/>
    </row>
    <row r="455" ht="12.75" customHeight="1">
      <c r="C455" s="33"/>
    </row>
    <row r="456" ht="12.75" customHeight="1">
      <c r="C456" s="33"/>
    </row>
    <row r="457" ht="12.75" customHeight="1">
      <c r="C457" s="33"/>
    </row>
    <row r="458" ht="12.75" customHeight="1">
      <c r="C458" s="33"/>
    </row>
    <row r="459" ht="12.75" customHeight="1">
      <c r="C459" s="33"/>
    </row>
    <row r="460" ht="12.75" customHeight="1">
      <c r="C460" s="33"/>
    </row>
    <row r="461" ht="12.75" customHeight="1">
      <c r="C461" s="33"/>
    </row>
    <row r="462" ht="12.75" customHeight="1">
      <c r="C462" s="33"/>
    </row>
    <row r="463" ht="12.75" customHeight="1">
      <c r="C463" s="33"/>
    </row>
    <row r="464" ht="12.75" customHeight="1">
      <c r="C464" s="33"/>
    </row>
    <row r="465" ht="12.75" customHeight="1">
      <c r="C465" s="33"/>
    </row>
    <row r="466" ht="12.75" customHeight="1">
      <c r="C466" s="33"/>
    </row>
    <row r="467" ht="12.75" customHeight="1">
      <c r="C467" s="33"/>
    </row>
    <row r="468" ht="12.75" customHeight="1">
      <c r="C468" s="33"/>
    </row>
    <row r="469" ht="12.75" customHeight="1">
      <c r="C469" s="33"/>
    </row>
    <row r="470" ht="12.75" customHeight="1">
      <c r="C470" s="33"/>
    </row>
    <row r="471" ht="12.75" customHeight="1">
      <c r="C471" s="33"/>
    </row>
    <row r="472" ht="12.75" customHeight="1">
      <c r="C472" s="33"/>
    </row>
    <row r="473" ht="12.75" customHeight="1">
      <c r="C473" s="33"/>
    </row>
    <row r="474" ht="12.75" customHeight="1">
      <c r="C474" s="33"/>
    </row>
    <row r="475" ht="12.75" customHeight="1">
      <c r="C475" s="33"/>
    </row>
    <row r="476" ht="12.75" customHeight="1">
      <c r="C476" s="33"/>
    </row>
    <row r="477" ht="12.75" customHeight="1">
      <c r="C477" s="33"/>
    </row>
    <row r="478" ht="12.75" customHeight="1">
      <c r="C478" s="33"/>
    </row>
    <row r="479" ht="12.75" customHeight="1">
      <c r="C479" s="33"/>
    </row>
    <row r="480" ht="12.75" customHeight="1">
      <c r="C480" s="33"/>
    </row>
    <row r="481" ht="12.75" customHeight="1">
      <c r="C481" s="33"/>
    </row>
    <row r="482" ht="12.75" customHeight="1">
      <c r="C482" s="33"/>
    </row>
    <row r="483" ht="12.75" customHeight="1">
      <c r="C483" s="33"/>
    </row>
    <row r="484" ht="12.75" customHeight="1">
      <c r="C484" s="33"/>
    </row>
    <row r="485" ht="12.75" customHeight="1">
      <c r="C485" s="33"/>
    </row>
    <row r="486" ht="12.75" customHeight="1">
      <c r="C486" s="33"/>
    </row>
    <row r="487" ht="12.75" customHeight="1">
      <c r="C487" s="33"/>
    </row>
    <row r="488" ht="12.75" customHeight="1">
      <c r="C488" s="33"/>
    </row>
    <row r="489" ht="12.75" customHeight="1">
      <c r="C489" s="33"/>
    </row>
    <row r="490" ht="12.75" customHeight="1">
      <c r="C490" s="33"/>
    </row>
    <row r="491" ht="12.75" customHeight="1">
      <c r="C491" s="33"/>
    </row>
    <row r="492" ht="12.75" customHeight="1">
      <c r="C492" s="33"/>
    </row>
    <row r="493" ht="12.75" customHeight="1">
      <c r="C493" s="33"/>
    </row>
    <row r="494" ht="12.75" customHeight="1">
      <c r="C494" s="33"/>
    </row>
    <row r="495" ht="12.75" customHeight="1">
      <c r="C495" s="33"/>
    </row>
    <row r="496" ht="12.75" customHeight="1">
      <c r="C496" s="33"/>
    </row>
    <row r="497" ht="12.75" customHeight="1">
      <c r="C497" s="33"/>
    </row>
    <row r="498" ht="12.75" customHeight="1">
      <c r="C498" s="33"/>
    </row>
    <row r="499" ht="12.75" customHeight="1">
      <c r="C499" s="33"/>
    </row>
    <row r="500" ht="12.75" customHeight="1">
      <c r="C500" s="33"/>
    </row>
    <row r="501" ht="12.75" customHeight="1">
      <c r="C501" s="33"/>
    </row>
    <row r="502" ht="12.75" customHeight="1">
      <c r="C502" s="33"/>
    </row>
    <row r="503" ht="12.75" customHeight="1">
      <c r="C503" s="33"/>
    </row>
    <row r="504" ht="12.75" customHeight="1">
      <c r="C504" s="33"/>
    </row>
    <row r="505" ht="12.75" customHeight="1">
      <c r="C505" s="33"/>
    </row>
    <row r="506" ht="12.75" customHeight="1">
      <c r="C506" s="33"/>
    </row>
    <row r="507" ht="12.75" customHeight="1">
      <c r="C507" s="33"/>
    </row>
    <row r="508" ht="12.75" customHeight="1">
      <c r="C508" s="33"/>
    </row>
    <row r="509" ht="12.75" customHeight="1">
      <c r="C509" s="33"/>
    </row>
    <row r="510" ht="12.75" customHeight="1">
      <c r="C510" s="33"/>
    </row>
    <row r="511" ht="12.75" customHeight="1">
      <c r="C511" s="33"/>
    </row>
    <row r="512" ht="12.75" customHeight="1">
      <c r="C512" s="33"/>
    </row>
    <row r="513" ht="12.75" customHeight="1">
      <c r="C513" s="33"/>
    </row>
    <row r="514" ht="12.75" customHeight="1">
      <c r="C514" s="33"/>
    </row>
    <row r="515" ht="12.75" customHeight="1">
      <c r="C515" s="33"/>
    </row>
    <row r="516" ht="12.75" customHeight="1">
      <c r="C516" s="33"/>
    </row>
    <row r="517" ht="12.75" customHeight="1">
      <c r="C517" s="33"/>
    </row>
    <row r="518" ht="12.75" customHeight="1">
      <c r="C518" s="33"/>
    </row>
    <row r="519" ht="12.75" customHeight="1">
      <c r="C519" s="33"/>
    </row>
    <row r="520" ht="12.75" customHeight="1">
      <c r="C520" s="33"/>
    </row>
    <row r="521" ht="12.75" customHeight="1">
      <c r="C521" s="33"/>
    </row>
    <row r="522" ht="12.75" customHeight="1">
      <c r="C522" s="33"/>
    </row>
    <row r="523" ht="12.75" customHeight="1">
      <c r="C523" s="33"/>
    </row>
    <row r="524" ht="12.75" customHeight="1">
      <c r="C524" s="33"/>
    </row>
    <row r="525" ht="12.75" customHeight="1">
      <c r="C525" s="33"/>
    </row>
    <row r="526" ht="12.75" customHeight="1">
      <c r="C526" s="33"/>
    </row>
    <row r="527" ht="12.75" customHeight="1">
      <c r="C527" s="33"/>
    </row>
    <row r="528" ht="12.75" customHeight="1">
      <c r="C528" s="33"/>
    </row>
    <row r="529" ht="12.75" customHeight="1">
      <c r="C529" s="33"/>
    </row>
    <row r="530" ht="12.75" customHeight="1">
      <c r="C530" s="33"/>
    </row>
    <row r="531" ht="12.75" customHeight="1">
      <c r="C531" s="33"/>
    </row>
    <row r="532" ht="12.75" customHeight="1">
      <c r="C532" s="33"/>
    </row>
    <row r="533" ht="12.75" customHeight="1">
      <c r="C533" s="33"/>
    </row>
    <row r="534" ht="12.75" customHeight="1">
      <c r="C534" s="33"/>
    </row>
    <row r="535" ht="12.75" customHeight="1">
      <c r="C535" s="33"/>
    </row>
    <row r="536" ht="12.75" customHeight="1">
      <c r="C536" s="33"/>
    </row>
    <row r="537" ht="12.75" customHeight="1">
      <c r="C537" s="33"/>
    </row>
    <row r="538" ht="12.75" customHeight="1">
      <c r="C538" s="33"/>
    </row>
    <row r="539" ht="12.75" customHeight="1">
      <c r="C539" s="33"/>
    </row>
    <row r="540" ht="12.75" customHeight="1">
      <c r="C540" s="33"/>
    </row>
    <row r="541" ht="12.75" customHeight="1">
      <c r="C541" s="33"/>
    </row>
    <row r="542" ht="12.75" customHeight="1">
      <c r="C542" s="33"/>
    </row>
    <row r="543" ht="12.75" customHeight="1">
      <c r="C543" s="33"/>
    </row>
    <row r="544" ht="12.75" customHeight="1">
      <c r="C544" s="33"/>
    </row>
    <row r="545" ht="12.75" customHeight="1">
      <c r="C545" s="33"/>
    </row>
    <row r="546" ht="12.75" customHeight="1">
      <c r="C546" s="33"/>
    </row>
    <row r="547" ht="12.75" customHeight="1">
      <c r="C547" s="33"/>
    </row>
    <row r="548" ht="12.75" customHeight="1">
      <c r="C548" s="33"/>
    </row>
    <row r="549" ht="12.75" customHeight="1">
      <c r="C549" s="33"/>
    </row>
    <row r="550" ht="12.75" customHeight="1">
      <c r="C550" s="33"/>
    </row>
    <row r="551" ht="12.75" customHeight="1">
      <c r="C551" s="33"/>
    </row>
    <row r="552" ht="12.75" customHeight="1">
      <c r="C552" s="33"/>
    </row>
    <row r="553" ht="12.75" customHeight="1">
      <c r="C553" s="33"/>
    </row>
    <row r="554" ht="12.75" customHeight="1">
      <c r="C554" s="33"/>
    </row>
    <row r="555" ht="12.75" customHeight="1">
      <c r="C555" s="33"/>
    </row>
    <row r="556" ht="12.75" customHeight="1">
      <c r="C556" s="33"/>
    </row>
    <row r="557" ht="12.75" customHeight="1">
      <c r="C557" s="33"/>
    </row>
    <row r="558" ht="12.75" customHeight="1">
      <c r="C558" s="33"/>
    </row>
    <row r="559" ht="12.75" customHeight="1">
      <c r="C559" s="33"/>
    </row>
    <row r="560" ht="12.75" customHeight="1">
      <c r="C560" s="33"/>
    </row>
    <row r="561" ht="12.75" customHeight="1">
      <c r="C561" s="33"/>
    </row>
    <row r="562" ht="12.75" customHeight="1">
      <c r="C562" s="33"/>
    </row>
    <row r="563" ht="12.75" customHeight="1">
      <c r="C563" s="33"/>
    </row>
    <row r="564" ht="12.75" customHeight="1">
      <c r="C564" s="33"/>
    </row>
    <row r="565" ht="12.75" customHeight="1">
      <c r="C565" s="33"/>
    </row>
    <row r="566" ht="12.75" customHeight="1">
      <c r="C566" s="33"/>
    </row>
    <row r="567" ht="12.75" customHeight="1">
      <c r="C567" s="33"/>
    </row>
    <row r="568" ht="12.75" customHeight="1">
      <c r="C568" s="33"/>
    </row>
    <row r="569" ht="12.75" customHeight="1">
      <c r="C569" s="33"/>
    </row>
    <row r="570" ht="12.75" customHeight="1">
      <c r="C570" s="33"/>
    </row>
    <row r="571" ht="12.75" customHeight="1">
      <c r="C571" s="33"/>
    </row>
    <row r="572" ht="12.75" customHeight="1">
      <c r="C572" s="33"/>
    </row>
    <row r="573" ht="12.75" customHeight="1">
      <c r="C573" s="33"/>
    </row>
    <row r="574" ht="12.75" customHeight="1">
      <c r="C574" s="33"/>
    </row>
    <row r="575" ht="12.75" customHeight="1">
      <c r="C575" s="33"/>
    </row>
    <row r="576" ht="12.75" customHeight="1">
      <c r="C576" s="33"/>
    </row>
    <row r="577" ht="12.75" customHeight="1">
      <c r="C577" s="33"/>
    </row>
    <row r="578" ht="12.75" customHeight="1">
      <c r="C578" s="33"/>
    </row>
    <row r="579" ht="12.75" customHeight="1">
      <c r="C579" s="33"/>
    </row>
    <row r="580" ht="12.75" customHeight="1">
      <c r="C580" s="33"/>
    </row>
    <row r="581" ht="12.75" customHeight="1">
      <c r="C581" s="33"/>
    </row>
    <row r="582" ht="12.75" customHeight="1">
      <c r="C582" s="33"/>
    </row>
    <row r="583" ht="12.75" customHeight="1">
      <c r="C583" s="33"/>
    </row>
    <row r="584" ht="12.75" customHeight="1">
      <c r="C584" s="33"/>
    </row>
    <row r="585" ht="12.75" customHeight="1">
      <c r="C585" s="33"/>
    </row>
    <row r="586" ht="12.75" customHeight="1">
      <c r="C586" s="33"/>
    </row>
    <row r="587" ht="12.75" customHeight="1">
      <c r="C587" s="33"/>
    </row>
    <row r="588" ht="12.75" customHeight="1">
      <c r="C588" s="33"/>
    </row>
    <row r="589" ht="12.75" customHeight="1">
      <c r="C589" s="33"/>
    </row>
    <row r="590" ht="12.75" customHeight="1">
      <c r="C590" s="33"/>
    </row>
    <row r="591" ht="12.75" customHeight="1">
      <c r="C591" s="33"/>
    </row>
    <row r="592" ht="12.75" customHeight="1">
      <c r="C592" s="33"/>
    </row>
    <row r="593" ht="12.75" customHeight="1">
      <c r="C593" s="33"/>
    </row>
    <row r="594" ht="12.75" customHeight="1">
      <c r="C594" s="33"/>
    </row>
    <row r="595" ht="12.75" customHeight="1">
      <c r="C595" s="33"/>
    </row>
    <row r="596" ht="12.75" customHeight="1">
      <c r="C596" s="33"/>
    </row>
    <row r="597" ht="12.75" customHeight="1">
      <c r="C597" s="33"/>
    </row>
    <row r="598" ht="12.75" customHeight="1">
      <c r="C598" s="33"/>
    </row>
    <row r="599" ht="12.75" customHeight="1">
      <c r="C599" s="33"/>
    </row>
    <row r="600" ht="12.75" customHeight="1">
      <c r="C600" s="33"/>
    </row>
    <row r="601" ht="12.75" customHeight="1">
      <c r="C601" s="33"/>
    </row>
    <row r="602" ht="12.75" customHeight="1">
      <c r="C602" s="33"/>
    </row>
    <row r="603" ht="12.75" customHeight="1">
      <c r="C603" s="33"/>
    </row>
    <row r="604" ht="12.75" customHeight="1">
      <c r="C604" s="33"/>
    </row>
    <row r="605" ht="12.75" customHeight="1">
      <c r="C605" s="33"/>
    </row>
    <row r="606" ht="12.75" customHeight="1">
      <c r="C606" s="33"/>
    </row>
    <row r="607" ht="12.75" customHeight="1">
      <c r="C607" s="33"/>
    </row>
    <row r="608" ht="12.75" customHeight="1">
      <c r="C608" s="33"/>
    </row>
    <row r="609" ht="12.75" customHeight="1">
      <c r="C609" s="33"/>
    </row>
    <row r="610" ht="12.75" customHeight="1">
      <c r="C610" s="33"/>
    </row>
    <row r="611" ht="12.75" customHeight="1">
      <c r="C611" s="33"/>
    </row>
    <row r="612" ht="12.75" customHeight="1">
      <c r="C612" s="33"/>
    </row>
    <row r="613" ht="12.75" customHeight="1">
      <c r="C613" s="33"/>
    </row>
    <row r="614" ht="12.75" customHeight="1">
      <c r="C614" s="33"/>
    </row>
    <row r="615" ht="12.75" customHeight="1">
      <c r="C615" s="33"/>
    </row>
    <row r="616" ht="12.75" customHeight="1">
      <c r="C616" s="33"/>
    </row>
    <row r="617" ht="12.75" customHeight="1">
      <c r="C617" s="33"/>
    </row>
    <row r="618" ht="12.75" customHeight="1">
      <c r="C618" s="33"/>
    </row>
    <row r="619" ht="12.75" customHeight="1">
      <c r="C619" s="33"/>
    </row>
    <row r="620" ht="12.75" customHeight="1">
      <c r="C620" s="33"/>
    </row>
    <row r="621" ht="12.75" customHeight="1">
      <c r="C621" s="33"/>
    </row>
    <row r="622" ht="12.75" customHeight="1">
      <c r="C622" s="33"/>
    </row>
    <row r="623" ht="12.75" customHeight="1">
      <c r="C623" s="33"/>
    </row>
    <row r="624" ht="12.75" customHeight="1">
      <c r="C624" s="33"/>
    </row>
    <row r="625" ht="12.75" customHeight="1">
      <c r="C625" s="33"/>
    </row>
    <row r="626" ht="12.75" customHeight="1">
      <c r="C626" s="33"/>
    </row>
    <row r="627" ht="12.75" customHeight="1">
      <c r="C627" s="33"/>
    </row>
    <row r="628" ht="12.75" customHeight="1">
      <c r="C628" s="33"/>
    </row>
    <row r="629" ht="12.75" customHeight="1">
      <c r="C629" s="33"/>
    </row>
    <row r="630" ht="12.75" customHeight="1">
      <c r="C630" s="33"/>
    </row>
    <row r="631" ht="12.75" customHeight="1">
      <c r="C631" s="33"/>
    </row>
    <row r="632" ht="12.75" customHeight="1">
      <c r="C632" s="33"/>
    </row>
    <row r="633" ht="12.75" customHeight="1">
      <c r="C633" s="33"/>
    </row>
    <row r="634" ht="12.75" customHeight="1">
      <c r="C634" s="33"/>
    </row>
    <row r="635" ht="12.75" customHeight="1">
      <c r="C635" s="33"/>
    </row>
    <row r="636" ht="12.75" customHeight="1">
      <c r="C636" s="33"/>
    </row>
    <row r="637" ht="12.75" customHeight="1">
      <c r="C637" s="33"/>
    </row>
    <row r="638" ht="12.75" customHeight="1">
      <c r="C638" s="33"/>
    </row>
    <row r="639" ht="12.75" customHeight="1">
      <c r="C639" s="33"/>
    </row>
    <row r="640" ht="12.75" customHeight="1">
      <c r="C640" s="33"/>
    </row>
    <row r="641" ht="12.75" customHeight="1">
      <c r="C641" s="33"/>
    </row>
    <row r="642" ht="12.75" customHeight="1">
      <c r="C642" s="33"/>
    </row>
    <row r="643" ht="12.75" customHeight="1">
      <c r="C643" s="33"/>
    </row>
    <row r="644" ht="12.75" customHeight="1">
      <c r="C644" s="33"/>
    </row>
    <row r="645" ht="12.75" customHeight="1">
      <c r="C645" s="33"/>
    </row>
    <row r="646" ht="12.75" customHeight="1">
      <c r="C646" s="33"/>
    </row>
    <row r="647" ht="12.75" customHeight="1">
      <c r="C647" s="33"/>
    </row>
    <row r="648" ht="12.75" customHeight="1">
      <c r="C648" s="33"/>
    </row>
    <row r="649" ht="12.75" customHeight="1">
      <c r="C649" s="33"/>
    </row>
    <row r="650" ht="12.75" customHeight="1">
      <c r="C650" s="33"/>
    </row>
    <row r="651" ht="12.75" customHeight="1">
      <c r="C651" s="33"/>
    </row>
    <row r="652" ht="12.75" customHeight="1">
      <c r="C652" s="33"/>
    </row>
    <row r="653" ht="12.75" customHeight="1">
      <c r="C653" s="33"/>
    </row>
    <row r="654" ht="12.75" customHeight="1">
      <c r="C654" s="33"/>
    </row>
    <row r="655" ht="12.75" customHeight="1">
      <c r="C655" s="33"/>
    </row>
    <row r="656" ht="12.75" customHeight="1">
      <c r="C656" s="33"/>
    </row>
    <row r="657" ht="12.75" customHeight="1">
      <c r="C657" s="33"/>
    </row>
    <row r="658" ht="12.75" customHeight="1">
      <c r="C658" s="33"/>
    </row>
    <row r="659" ht="12.75" customHeight="1">
      <c r="C659" s="33"/>
    </row>
    <row r="660" ht="12.75" customHeight="1">
      <c r="C660" s="33"/>
    </row>
    <row r="661" ht="12.75" customHeight="1">
      <c r="C661" s="33"/>
    </row>
    <row r="662" ht="12.75" customHeight="1">
      <c r="C662" s="33"/>
    </row>
    <row r="663" ht="12.75" customHeight="1">
      <c r="C663" s="33"/>
    </row>
    <row r="664" ht="12.75" customHeight="1">
      <c r="C664" s="33"/>
    </row>
    <row r="665" ht="12.75" customHeight="1">
      <c r="C665" s="33"/>
    </row>
    <row r="666" ht="12.75" customHeight="1">
      <c r="C666" s="33"/>
    </row>
    <row r="667" ht="12.75" customHeight="1">
      <c r="C667" s="33"/>
    </row>
    <row r="668" ht="12.75" customHeight="1">
      <c r="C668" s="33"/>
    </row>
    <row r="669" ht="12.75" customHeight="1">
      <c r="C669" s="33"/>
    </row>
    <row r="670" ht="12.75" customHeight="1">
      <c r="C670" s="33"/>
    </row>
    <row r="671" ht="12.75" customHeight="1">
      <c r="C671" s="33"/>
    </row>
    <row r="672" ht="12.75" customHeight="1">
      <c r="C672" s="33"/>
    </row>
    <row r="673" ht="12.75" customHeight="1">
      <c r="C673" s="33"/>
    </row>
    <row r="674" ht="12.75" customHeight="1">
      <c r="C674" s="33"/>
    </row>
    <row r="675" ht="12.75" customHeight="1">
      <c r="C675" s="33"/>
    </row>
    <row r="676" ht="12.75" customHeight="1">
      <c r="C676" s="33"/>
    </row>
    <row r="677" ht="12.75" customHeight="1">
      <c r="C677" s="33"/>
    </row>
    <row r="678" ht="12.75" customHeight="1">
      <c r="C678" s="33"/>
    </row>
    <row r="679" ht="12.75" customHeight="1">
      <c r="C679" s="33"/>
    </row>
    <row r="680" ht="12.75" customHeight="1">
      <c r="C680" s="33"/>
    </row>
    <row r="681" ht="12.75" customHeight="1">
      <c r="C681" s="33"/>
    </row>
    <row r="682" ht="12.75" customHeight="1">
      <c r="C682" s="33"/>
    </row>
    <row r="683" ht="12.75" customHeight="1">
      <c r="C683" s="33"/>
    </row>
    <row r="684" ht="12.75" customHeight="1">
      <c r="C684" s="33"/>
    </row>
    <row r="685" ht="12.75" customHeight="1">
      <c r="C685" s="33"/>
    </row>
    <row r="686" ht="12.75" customHeight="1">
      <c r="C686" s="33"/>
    </row>
    <row r="687" ht="12.75" customHeight="1">
      <c r="C687" s="33"/>
    </row>
    <row r="688" ht="12.75" customHeight="1">
      <c r="C688" s="33"/>
    </row>
    <row r="689" ht="12.75" customHeight="1">
      <c r="C689" s="33"/>
    </row>
    <row r="690" ht="12.75" customHeight="1">
      <c r="C690" s="33"/>
    </row>
    <row r="691" ht="12.75" customHeight="1">
      <c r="C691" s="33"/>
    </row>
    <row r="692" ht="12.75" customHeight="1">
      <c r="C692" s="33"/>
    </row>
    <row r="693" ht="12.75" customHeight="1">
      <c r="C693" s="33"/>
    </row>
    <row r="694" ht="12.75" customHeight="1">
      <c r="C694" s="33"/>
    </row>
    <row r="695" ht="12.75" customHeight="1">
      <c r="C695" s="33"/>
    </row>
    <row r="696" ht="12.75" customHeight="1">
      <c r="C696" s="33"/>
    </row>
    <row r="697" ht="12.75" customHeight="1">
      <c r="C697" s="33"/>
    </row>
    <row r="698" ht="12.75" customHeight="1">
      <c r="C698" s="33"/>
    </row>
    <row r="699" ht="12.75" customHeight="1">
      <c r="C699" s="33"/>
    </row>
    <row r="700" ht="12.75" customHeight="1">
      <c r="C700" s="33"/>
    </row>
    <row r="701" ht="12.75" customHeight="1">
      <c r="C701" s="33"/>
    </row>
    <row r="702" ht="12.75" customHeight="1">
      <c r="C702" s="33"/>
    </row>
    <row r="703" ht="12.75" customHeight="1">
      <c r="C703" s="33"/>
    </row>
    <row r="704" ht="12.75" customHeight="1">
      <c r="C704" s="33"/>
    </row>
    <row r="705" ht="12.75" customHeight="1">
      <c r="C705" s="33"/>
    </row>
    <row r="706" ht="12.75" customHeight="1">
      <c r="C706" s="33"/>
    </row>
    <row r="707" ht="12.75" customHeight="1">
      <c r="C707" s="33"/>
    </row>
    <row r="708" ht="12.75" customHeight="1">
      <c r="C708" s="33"/>
    </row>
    <row r="709" ht="12.75" customHeight="1">
      <c r="C709" s="33"/>
    </row>
    <row r="710" ht="12.75" customHeight="1">
      <c r="C710" s="33"/>
    </row>
    <row r="711" ht="12.75" customHeight="1">
      <c r="C711" s="33"/>
    </row>
    <row r="712" ht="12.75" customHeight="1">
      <c r="C712" s="33"/>
    </row>
    <row r="713" ht="12.75" customHeight="1">
      <c r="C713" s="33"/>
    </row>
    <row r="714" ht="12.75" customHeight="1">
      <c r="C714" s="33"/>
    </row>
    <row r="715" ht="12.75" customHeight="1">
      <c r="C715" s="33"/>
    </row>
    <row r="716" ht="12.75" customHeight="1">
      <c r="C716" s="33"/>
    </row>
    <row r="717" ht="12.75" customHeight="1">
      <c r="C717" s="33"/>
    </row>
    <row r="718" ht="12.75" customHeight="1">
      <c r="C718" s="33"/>
    </row>
    <row r="719" ht="12.75" customHeight="1">
      <c r="C719" s="33"/>
    </row>
    <row r="720" ht="12.75" customHeight="1">
      <c r="C720" s="33"/>
    </row>
    <row r="721" ht="12.75" customHeight="1">
      <c r="C721" s="33"/>
    </row>
    <row r="722" ht="12.75" customHeight="1">
      <c r="C722" s="33"/>
    </row>
    <row r="723" ht="12.75" customHeight="1">
      <c r="C723" s="33"/>
    </row>
    <row r="724" ht="12.75" customHeight="1">
      <c r="C724" s="33"/>
    </row>
    <row r="725" ht="12.75" customHeight="1">
      <c r="C725" s="33"/>
    </row>
    <row r="726" ht="12.75" customHeight="1">
      <c r="C726" s="33"/>
    </row>
    <row r="727" ht="12.75" customHeight="1">
      <c r="C727" s="33"/>
    </row>
    <row r="728" ht="12.75" customHeight="1">
      <c r="C728" s="33"/>
    </row>
    <row r="729" ht="12.75" customHeight="1">
      <c r="C729" s="33"/>
    </row>
    <row r="730" ht="12.75" customHeight="1">
      <c r="C730" s="33"/>
    </row>
    <row r="731" ht="12.75" customHeight="1">
      <c r="C731" s="33"/>
    </row>
    <row r="732" ht="12.75" customHeight="1">
      <c r="C732" s="33"/>
    </row>
    <row r="733" ht="12.75" customHeight="1">
      <c r="C733" s="33"/>
    </row>
    <row r="734" ht="12.75" customHeight="1">
      <c r="C734" s="33"/>
    </row>
    <row r="735" ht="12.75" customHeight="1">
      <c r="C735" s="33"/>
    </row>
    <row r="736" ht="12.75" customHeight="1">
      <c r="C736" s="33"/>
    </row>
    <row r="737" ht="12.75" customHeight="1">
      <c r="C737" s="33"/>
    </row>
    <row r="738" ht="12.75" customHeight="1">
      <c r="C738" s="33"/>
    </row>
    <row r="739" ht="12.75" customHeight="1">
      <c r="C739" s="33"/>
    </row>
    <row r="740" ht="12.75" customHeight="1">
      <c r="C740" s="33"/>
    </row>
    <row r="741" ht="12.75" customHeight="1">
      <c r="C741" s="33"/>
    </row>
    <row r="742" ht="12.75" customHeight="1">
      <c r="C742" s="33"/>
    </row>
    <row r="743" ht="12.75" customHeight="1">
      <c r="C743" s="33"/>
    </row>
    <row r="744" ht="12.75" customHeight="1">
      <c r="C744" s="33"/>
    </row>
    <row r="745" ht="12.75" customHeight="1">
      <c r="C745" s="33"/>
    </row>
    <row r="746" ht="12.75" customHeight="1">
      <c r="C746" s="33"/>
    </row>
    <row r="747" ht="12.75" customHeight="1">
      <c r="C747" s="33"/>
    </row>
    <row r="748" ht="12.75" customHeight="1">
      <c r="C748" s="33"/>
    </row>
    <row r="749" ht="12.75" customHeight="1">
      <c r="C749" s="33"/>
    </row>
    <row r="750" ht="12.75" customHeight="1">
      <c r="C750" s="33"/>
    </row>
    <row r="751" ht="12.75" customHeight="1">
      <c r="C751" s="33"/>
    </row>
    <row r="752" ht="12.75" customHeight="1">
      <c r="C752" s="33"/>
    </row>
    <row r="753" ht="12.75" customHeight="1">
      <c r="C753" s="33"/>
    </row>
    <row r="754" ht="12.75" customHeight="1">
      <c r="C754" s="33"/>
    </row>
    <row r="755" ht="12.75" customHeight="1">
      <c r="C755" s="33"/>
    </row>
    <row r="756" ht="12.75" customHeight="1">
      <c r="C756" s="33"/>
    </row>
    <row r="757" ht="12.75" customHeight="1">
      <c r="C757" s="33"/>
    </row>
    <row r="758" ht="12.75" customHeight="1">
      <c r="C758" s="33"/>
    </row>
    <row r="759" ht="12.75" customHeight="1">
      <c r="C759" s="33"/>
    </row>
    <row r="760" ht="12.75" customHeight="1">
      <c r="C760" s="33"/>
    </row>
    <row r="761" ht="12.75" customHeight="1">
      <c r="C761" s="33"/>
    </row>
    <row r="762" ht="12.75" customHeight="1">
      <c r="C762" s="33"/>
    </row>
    <row r="763" ht="12.75" customHeight="1">
      <c r="C763" s="33"/>
    </row>
    <row r="764" ht="12.75" customHeight="1">
      <c r="C764" s="33"/>
    </row>
    <row r="765" ht="12.75" customHeight="1">
      <c r="C765" s="33"/>
    </row>
    <row r="766" ht="12.75" customHeight="1">
      <c r="C766" s="33"/>
    </row>
    <row r="767" ht="12.75" customHeight="1">
      <c r="C767" s="33"/>
    </row>
    <row r="768" ht="12.75" customHeight="1">
      <c r="C768" s="33"/>
    </row>
    <row r="769" ht="12.75" customHeight="1">
      <c r="C769" s="33"/>
    </row>
    <row r="770" ht="12.75" customHeight="1">
      <c r="C770" s="33"/>
    </row>
    <row r="771" ht="12.75" customHeight="1">
      <c r="C771" s="33"/>
    </row>
    <row r="772" ht="12.75" customHeight="1">
      <c r="C772" s="33"/>
    </row>
    <row r="773" ht="12.75" customHeight="1">
      <c r="C773" s="33"/>
    </row>
    <row r="774" ht="12.75" customHeight="1">
      <c r="C774" s="33"/>
    </row>
    <row r="775" ht="12.75" customHeight="1">
      <c r="C775" s="33"/>
    </row>
    <row r="776" ht="12.75" customHeight="1">
      <c r="C776" s="33"/>
    </row>
    <row r="777" ht="12.75" customHeight="1">
      <c r="C777" s="33"/>
    </row>
    <row r="778" ht="12.75" customHeight="1">
      <c r="C778" s="33"/>
    </row>
    <row r="779" ht="12.75" customHeight="1">
      <c r="C779" s="33"/>
    </row>
    <row r="780" ht="12.75" customHeight="1">
      <c r="C780" s="33"/>
    </row>
    <row r="781" ht="12.75" customHeight="1">
      <c r="C781" s="33"/>
    </row>
    <row r="782" ht="12.75" customHeight="1">
      <c r="C782" s="33"/>
    </row>
    <row r="783" ht="12.75" customHeight="1">
      <c r="C783" s="33"/>
    </row>
    <row r="784" ht="12.75" customHeight="1">
      <c r="C784" s="33"/>
    </row>
    <row r="785" ht="12.75" customHeight="1">
      <c r="C785" s="33"/>
    </row>
    <row r="786" ht="12.75" customHeight="1">
      <c r="C786" s="33"/>
    </row>
    <row r="787" ht="12.75" customHeight="1">
      <c r="C787" s="33"/>
    </row>
    <row r="788" ht="12.75" customHeight="1">
      <c r="C788" s="33"/>
    </row>
    <row r="789" ht="12.75" customHeight="1">
      <c r="C789" s="33"/>
    </row>
    <row r="790" ht="12.75" customHeight="1">
      <c r="C790" s="33"/>
    </row>
    <row r="791" ht="12.75" customHeight="1">
      <c r="C791" s="33"/>
    </row>
    <row r="792" ht="12.75" customHeight="1">
      <c r="C792" s="33"/>
    </row>
    <row r="793" ht="12.75" customHeight="1">
      <c r="C793" s="33"/>
    </row>
    <row r="794" ht="12.75" customHeight="1">
      <c r="C794" s="33"/>
    </row>
    <row r="795" ht="12.75" customHeight="1">
      <c r="C795" s="33"/>
    </row>
    <row r="796" ht="12.75" customHeight="1">
      <c r="C796" s="33"/>
    </row>
    <row r="797" ht="12.75" customHeight="1">
      <c r="C797" s="33"/>
    </row>
    <row r="798" ht="12.75" customHeight="1">
      <c r="C798" s="33"/>
    </row>
    <row r="799" ht="12.75" customHeight="1">
      <c r="C799" s="33"/>
    </row>
    <row r="800" ht="12.75" customHeight="1">
      <c r="C800" s="33"/>
    </row>
    <row r="801" ht="12.75" customHeight="1">
      <c r="C801" s="33"/>
    </row>
    <row r="802" ht="12.75" customHeight="1">
      <c r="C802" s="33"/>
    </row>
    <row r="803" ht="12.75" customHeight="1">
      <c r="C803" s="33"/>
    </row>
    <row r="804" ht="12.75" customHeight="1">
      <c r="C804" s="33"/>
    </row>
    <row r="805" ht="12.75" customHeight="1">
      <c r="C805" s="33"/>
    </row>
    <row r="806" ht="12.75" customHeight="1">
      <c r="C806" s="33"/>
    </row>
    <row r="807" ht="12.75" customHeight="1">
      <c r="C807" s="33"/>
    </row>
    <row r="808" ht="12.75" customHeight="1">
      <c r="C808" s="33"/>
    </row>
    <row r="809" ht="12.75" customHeight="1">
      <c r="C809" s="33"/>
    </row>
    <row r="810" ht="12.75" customHeight="1">
      <c r="C810" s="33"/>
    </row>
    <row r="811" ht="12.75" customHeight="1">
      <c r="C811" s="33"/>
    </row>
    <row r="812" ht="12.75" customHeight="1">
      <c r="C812" s="33"/>
    </row>
    <row r="813" ht="12.75" customHeight="1">
      <c r="C813" s="33"/>
    </row>
    <row r="814" ht="12.75" customHeight="1">
      <c r="C814" s="33"/>
    </row>
    <row r="815" ht="12.75" customHeight="1">
      <c r="C815" s="33"/>
    </row>
    <row r="816" ht="12.75" customHeight="1">
      <c r="C816" s="33"/>
    </row>
    <row r="817" ht="12.75" customHeight="1">
      <c r="C817" s="33"/>
    </row>
    <row r="818" ht="12.75" customHeight="1">
      <c r="C818" s="33"/>
    </row>
    <row r="819" ht="12.75" customHeight="1">
      <c r="C819" s="33"/>
    </row>
    <row r="820" ht="12.75" customHeight="1">
      <c r="C820" s="33"/>
    </row>
    <row r="821" ht="12.75" customHeight="1">
      <c r="C821" s="33"/>
    </row>
    <row r="822" ht="12.75" customHeight="1">
      <c r="C822" s="33"/>
    </row>
    <row r="823" ht="12.75" customHeight="1">
      <c r="C823" s="33"/>
    </row>
    <row r="824" ht="12.75" customHeight="1">
      <c r="C824" s="33"/>
    </row>
    <row r="825" ht="12.75" customHeight="1">
      <c r="C825" s="33"/>
    </row>
    <row r="826" ht="12.75" customHeight="1">
      <c r="C826" s="33"/>
    </row>
    <row r="827" ht="12.75" customHeight="1">
      <c r="C827" s="33"/>
    </row>
    <row r="828" ht="12.75" customHeight="1">
      <c r="C828" s="33"/>
    </row>
    <row r="829" ht="12.75" customHeight="1">
      <c r="C829" s="33"/>
    </row>
    <row r="830" ht="12.75" customHeight="1">
      <c r="C830" s="33"/>
    </row>
    <row r="831" ht="12.75" customHeight="1">
      <c r="C831" s="33"/>
    </row>
    <row r="832" ht="12.75" customHeight="1">
      <c r="C832" s="33"/>
    </row>
    <row r="833" ht="12.75" customHeight="1">
      <c r="C833" s="33"/>
    </row>
    <row r="834" ht="12.75" customHeight="1">
      <c r="C834" s="33"/>
    </row>
    <row r="835" ht="12.75" customHeight="1">
      <c r="C835" s="33"/>
    </row>
    <row r="836" ht="12.75" customHeight="1">
      <c r="C836" s="33"/>
    </row>
    <row r="837" ht="12.75" customHeight="1">
      <c r="C837" s="33"/>
    </row>
    <row r="838" ht="12.75" customHeight="1">
      <c r="C838" s="33"/>
    </row>
    <row r="839" ht="12.75" customHeight="1">
      <c r="C839" s="33"/>
    </row>
    <row r="840" ht="12.75" customHeight="1">
      <c r="C840" s="33"/>
    </row>
    <row r="841" ht="12.75" customHeight="1">
      <c r="C841" s="33"/>
    </row>
    <row r="842" ht="12.75" customHeight="1">
      <c r="C842" s="33"/>
    </row>
    <row r="843" ht="12.75" customHeight="1">
      <c r="C843" s="33"/>
    </row>
    <row r="844" ht="12.75" customHeight="1">
      <c r="C844" s="33"/>
    </row>
    <row r="845" ht="12.75" customHeight="1">
      <c r="C845" s="33"/>
    </row>
    <row r="846" ht="12.75" customHeight="1">
      <c r="C846" s="33"/>
    </row>
    <row r="847" ht="12.75" customHeight="1">
      <c r="C847" s="33"/>
    </row>
    <row r="848" ht="12.75" customHeight="1">
      <c r="C848" s="33"/>
    </row>
    <row r="849" ht="12.75" customHeight="1">
      <c r="C849" s="33"/>
    </row>
    <row r="850" ht="12.75" customHeight="1">
      <c r="C850" s="33"/>
    </row>
    <row r="851" ht="12.75" customHeight="1">
      <c r="C851" s="33"/>
    </row>
    <row r="852" ht="12.75" customHeight="1">
      <c r="C852" s="33"/>
    </row>
    <row r="853" ht="12.75" customHeight="1">
      <c r="C853" s="33"/>
    </row>
    <row r="854" ht="12.75" customHeight="1">
      <c r="C854" s="33"/>
    </row>
    <row r="855" ht="12.75" customHeight="1">
      <c r="C855" s="33"/>
    </row>
    <row r="856" ht="12.75" customHeight="1">
      <c r="C856" s="33"/>
    </row>
    <row r="857" ht="12.75" customHeight="1">
      <c r="C857" s="33"/>
    </row>
    <row r="858" ht="12.75" customHeight="1">
      <c r="C858" s="33"/>
    </row>
    <row r="859" ht="12.75" customHeight="1">
      <c r="C859" s="33"/>
    </row>
    <row r="860" ht="12.75" customHeight="1">
      <c r="C860" s="33"/>
    </row>
    <row r="861" ht="12.75" customHeight="1">
      <c r="C861" s="33"/>
    </row>
    <row r="862" ht="12.75" customHeight="1">
      <c r="C862" s="33"/>
    </row>
    <row r="863" ht="12.75" customHeight="1">
      <c r="C863" s="33"/>
    </row>
    <row r="864" ht="12.75" customHeight="1">
      <c r="C864" s="33"/>
    </row>
    <row r="865" ht="12.75" customHeight="1">
      <c r="C865" s="33"/>
    </row>
    <row r="866" ht="12.75" customHeight="1">
      <c r="C866" s="33"/>
    </row>
    <row r="867" ht="12.75" customHeight="1">
      <c r="C867" s="33"/>
    </row>
    <row r="868" ht="12.75" customHeight="1">
      <c r="C868" s="33"/>
    </row>
    <row r="869" ht="12.75" customHeight="1">
      <c r="C869" s="33"/>
    </row>
    <row r="870" ht="12.75" customHeight="1">
      <c r="C870" s="33"/>
    </row>
    <row r="871" ht="12.75" customHeight="1">
      <c r="C871" s="33"/>
    </row>
    <row r="872" ht="12.75" customHeight="1">
      <c r="C872" s="33"/>
    </row>
    <row r="873" ht="12.75" customHeight="1">
      <c r="C873" s="33"/>
    </row>
    <row r="874" ht="12.75" customHeight="1">
      <c r="C874" s="33"/>
    </row>
    <row r="875" ht="12.75" customHeight="1">
      <c r="C875" s="33"/>
    </row>
    <row r="876" ht="12.75" customHeight="1">
      <c r="C876" s="33"/>
    </row>
    <row r="877" ht="12.75" customHeight="1">
      <c r="C877" s="33"/>
    </row>
    <row r="878" ht="12.75" customHeight="1">
      <c r="C878" s="33"/>
    </row>
    <row r="879" ht="12.75" customHeight="1">
      <c r="C879" s="33"/>
    </row>
    <row r="880" ht="12.75" customHeight="1">
      <c r="C880" s="33"/>
    </row>
    <row r="881" ht="12.75" customHeight="1">
      <c r="C881" s="33"/>
    </row>
    <row r="882" ht="12.75" customHeight="1">
      <c r="C882" s="33"/>
    </row>
    <row r="883" ht="12.75" customHeight="1">
      <c r="C883" s="33"/>
    </row>
    <row r="884" ht="12.75" customHeight="1">
      <c r="C884" s="33"/>
    </row>
    <row r="885" ht="12.75" customHeight="1">
      <c r="C885" s="33"/>
    </row>
    <row r="886" ht="12.75" customHeight="1">
      <c r="C886" s="33"/>
    </row>
    <row r="887" ht="12.75" customHeight="1">
      <c r="C887" s="33"/>
    </row>
    <row r="888" ht="12.75" customHeight="1">
      <c r="C888" s="33"/>
    </row>
    <row r="889" ht="12.75" customHeight="1">
      <c r="C889" s="33"/>
    </row>
    <row r="890" ht="12.75" customHeight="1">
      <c r="C890" s="33"/>
    </row>
    <row r="891" ht="12.75" customHeight="1">
      <c r="C891" s="33"/>
    </row>
    <row r="892" ht="12.75" customHeight="1">
      <c r="C892" s="33"/>
    </row>
    <row r="893" ht="12.75" customHeight="1">
      <c r="C893" s="33"/>
    </row>
    <row r="894" ht="12.75" customHeight="1">
      <c r="C894" s="33"/>
    </row>
    <row r="895" ht="12.75" customHeight="1">
      <c r="C895" s="33"/>
    </row>
    <row r="896" ht="12.75" customHeight="1">
      <c r="C896" s="33"/>
    </row>
    <row r="897" ht="12.75" customHeight="1">
      <c r="C897" s="33"/>
    </row>
    <row r="898" ht="12.75" customHeight="1">
      <c r="C898" s="33"/>
    </row>
    <row r="899" ht="12.75" customHeight="1">
      <c r="C899" s="33"/>
    </row>
    <row r="900" ht="12.75" customHeight="1">
      <c r="C900" s="33"/>
    </row>
    <row r="901" ht="12.75" customHeight="1">
      <c r="C901" s="33"/>
    </row>
    <row r="902" ht="12.75" customHeight="1">
      <c r="C902" s="33"/>
    </row>
    <row r="903" ht="12.75" customHeight="1">
      <c r="C903" s="33"/>
    </row>
    <row r="904" ht="12.75" customHeight="1">
      <c r="C904" s="33"/>
    </row>
    <row r="905" ht="12.75" customHeight="1">
      <c r="C905" s="33"/>
    </row>
    <row r="906" ht="12.75" customHeight="1">
      <c r="C906" s="33"/>
    </row>
    <row r="907" ht="12.75" customHeight="1">
      <c r="C907" s="33"/>
    </row>
    <row r="908" ht="12.75" customHeight="1">
      <c r="C908" s="33"/>
    </row>
    <row r="909" ht="12.75" customHeight="1">
      <c r="C909" s="33"/>
    </row>
    <row r="910" ht="12.75" customHeight="1">
      <c r="C910" s="33"/>
    </row>
    <row r="911" ht="12.75" customHeight="1">
      <c r="C911" s="33"/>
    </row>
    <row r="912" ht="12.75" customHeight="1">
      <c r="C912" s="33"/>
    </row>
    <row r="913" ht="12.75" customHeight="1">
      <c r="C913" s="33"/>
    </row>
    <row r="914" ht="12.75" customHeight="1">
      <c r="C914" s="33"/>
    </row>
    <row r="915" ht="12.75" customHeight="1">
      <c r="C915" s="33"/>
    </row>
    <row r="916" ht="12.75" customHeight="1">
      <c r="C916" s="33"/>
    </row>
    <row r="917" ht="12.75" customHeight="1">
      <c r="C917" s="33"/>
    </row>
    <row r="918" ht="12.75" customHeight="1">
      <c r="C918" s="33"/>
    </row>
    <row r="919" ht="12.75" customHeight="1">
      <c r="C919" s="33"/>
    </row>
    <row r="920" ht="12.75" customHeight="1">
      <c r="C920" s="33"/>
    </row>
    <row r="921" ht="12.75" customHeight="1">
      <c r="C921" s="33"/>
    </row>
    <row r="922" ht="12.75" customHeight="1">
      <c r="C922" s="33"/>
    </row>
    <row r="923" ht="12.75" customHeight="1">
      <c r="C923" s="33"/>
    </row>
    <row r="924" ht="12.75" customHeight="1">
      <c r="C924" s="33"/>
    </row>
    <row r="925" ht="12.75" customHeight="1">
      <c r="C925" s="33"/>
    </row>
    <row r="926" ht="12.75" customHeight="1">
      <c r="C926" s="33"/>
    </row>
    <row r="927" ht="12.75" customHeight="1">
      <c r="C927" s="33"/>
    </row>
    <row r="928" ht="12.75" customHeight="1">
      <c r="C928" s="33"/>
    </row>
    <row r="929" ht="12.75" customHeight="1">
      <c r="C929" s="33"/>
    </row>
    <row r="930" ht="12.75" customHeight="1">
      <c r="C930" s="33"/>
    </row>
    <row r="931" ht="12.75" customHeight="1">
      <c r="C931" s="33"/>
    </row>
    <row r="932" ht="12.75" customHeight="1">
      <c r="C932" s="33"/>
    </row>
    <row r="933" ht="12.75" customHeight="1">
      <c r="C933" s="33"/>
    </row>
    <row r="934" ht="12.75" customHeight="1">
      <c r="C934" s="33"/>
    </row>
    <row r="935" ht="12.75" customHeight="1">
      <c r="C935" s="33"/>
    </row>
    <row r="936" ht="12.75" customHeight="1">
      <c r="C936" s="33"/>
    </row>
    <row r="937" ht="12.75" customHeight="1">
      <c r="C937" s="33"/>
    </row>
    <row r="938" ht="12.75" customHeight="1">
      <c r="C938" s="33"/>
    </row>
    <row r="939" ht="12.75" customHeight="1">
      <c r="C939" s="33"/>
    </row>
    <row r="940" ht="12.75" customHeight="1">
      <c r="C940" s="33"/>
    </row>
    <row r="941" ht="12.75" customHeight="1">
      <c r="C941" s="33"/>
    </row>
    <row r="942" ht="12.75" customHeight="1">
      <c r="C942" s="33"/>
    </row>
    <row r="943" ht="12.75" customHeight="1">
      <c r="C943" s="33"/>
    </row>
    <row r="944" ht="12.75" customHeight="1">
      <c r="C944" s="33"/>
    </row>
    <row r="945" ht="12.75" customHeight="1">
      <c r="C945" s="33"/>
    </row>
    <row r="946" ht="12.75" customHeight="1">
      <c r="C946" s="33"/>
    </row>
    <row r="947" ht="12.75" customHeight="1">
      <c r="C947" s="33"/>
    </row>
    <row r="948" ht="12.75" customHeight="1">
      <c r="C948" s="33"/>
    </row>
    <row r="949" ht="12.75" customHeight="1">
      <c r="C949" s="33"/>
    </row>
    <row r="950" ht="12.75" customHeight="1">
      <c r="C950" s="33"/>
    </row>
    <row r="951" ht="12.75" customHeight="1">
      <c r="C951" s="33"/>
    </row>
    <row r="952" ht="12.75" customHeight="1">
      <c r="C952" s="33"/>
    </row>
    <row r="953" ht="12.75" customHeight="1">
      <c r="C953" s="33"/>
    </row>
    <row r="954" ht="12.75" customHeight="1">
      <c r="C954" s="33"/>
    </row>
    <row r="955" ht="12.75" customHeight="1">
      <c r="C955" s="33"/>
    </row>
    <row r="956" ht="12.75" customHeight="1">
      <c r="C956" s="33"/>
    </row>
    <row r="957" ht="12.75" customHeight="1">
      <c r="C957" s="33"/>
    </row>
    <row r="958" ht="12.75" customHeight="1">
      <c r="C958" s="33"/>
    </row>
    <row r="959" ht="12.75" customHeight="1">
      <c r="C959" s="33"/>
    </row>
    <row r="960" ht="12.75" customHeight="1">
      <c r="C960" s="33"/>
    </row>
    <row r="961" ht="12.75" customHeight="1">
      <c r="C961" s="33"/>
    </row>
    <row r="962" ht="12.75" customHeight="1">
      <c r="C962" s="33"/>
    </row>
    <row r="963" ht="12.75" customHeight="1">
      <c r="C963" s="33"/>
    </row>
    <row r="964" ht="12.75" customHeight="1">
      <c r="C964" s="33"/>
    </row>
    <row r="965" ht="12.75" customHeight="1">
      <c r="C965" s="33"/>
    </row>
    <row r="966" ht="12.75" customHeight="1">
      <c r="C966" s="33"/>
    </row>
    <row r="967" ht="12.75" customHeight="1">
      <c r="C967" s="33"/>
    </row>
    <row r="968" ht="12.75" customHeight="1">
      <c r="C968" s="33"/>
    </row>
    <row r="969" ht="12.75" customHeight="1">
      <c r="C969" s="33"/>
    </row>
    <row r="970" ht="12.75" customHeight="1">
      <c r="C970" s="33"/>
    </row>
    <row r="971" ht="12.75" customHeight="1">
      <c r="C971" s="33"/>
    </row>
    <row r="972" ht="12.75" customHeight="1">
      <c r="C972" s="33"/>
    </row>
    <row r="973" ht="12.75" customHeight="1">
      <c r="C973" s="33"/>
    </row>
    <row r="974" ht="12.75" customHeight="1">
      <c r="C974" s="33"/>
    </row>
    <row r="975" ht="12.75" customHeight="1">
      <c r="C975" s="33"/>
    </row>
    <row r="976" ht="12.75" customHeight="1">
      <c r="C976" s="33"/>
    </row>
    <row r="977" ht="12.75" customHeight="1">
      <c r="C977" s="33"/>
    </row>
    <row r="978" ht="12.75" customHeight="1">
      <c r="C978" s="33"/>
    </row>
    <row r="979" ht="12.75" customHeight="1">
      <c r="C979" s="33"/>
    </row>
    <row r="980" ht="12.75" customHeight="1">
      <c r="C980" s="33"/>
    </row>
    <row r="981" ht="12.75" customHeight="1">
      <c r="C981" s="33"/>
    </row>
    <row r="982" ht="12.75" customHeight="1">
      <c r="C982" s="33"/>
    </row>
    <row r="983" ht="12.75" customHeight="1">
      <c r="C983" s="33"/>
    </row>
    <row r="984" ht="12.75" customHeight="1">
      <c r="C984" s="33"/>
    </row>
    <row r="985" ht="12.75" customHeight="1">
      <c r="C985" s="33"/>
    </row>
    <row r="986" ht="12.75" customHeight="1">
      <c r="C986" s="33"/>
    </row>
    <row r="987" ht="12.75" customHeight="1">
      <c r="C987" s="33"/>
    </row>
    <row r="988" ht="12.75" customHeight="1">
      <c r="C988" s="33"/>
    </row>
    <row r="989" ht="12.75" customHeight="1">
      <c r="C989" s="33"/>
    </row>
    <row r="990" ht="12.75" customHeight="1">
      <c r="C990" s="33"/>
    </row>
    <row r="991" ht="12.75" customHeight="1">
      <c r="C991" s="33"/>
    </row>
    <row r="992" ht="12.75" customHeight="1">
      <c r="C992" s="33"/>
    </row>
    <row r="993" ht="12.75" customHeight="1">
      <c r="C993" s="33"/>
    </row>
    <row r="994" ht="12.75" customHeight="1">
      <c r="C994" s="33"/>
    </row>
    <row r="995" ht="12.75" customHeight="1">
      <c r="C995" s="33"/>
    </row>
    <row r="996" ht="12.75" customHeight="1">
      <c r="C996" s="33"/>
    </row>
    <row r="997" ht="12.75" customHeight="1">
      <c r="C997" s="33"/>
    </row>
    <row r="998" ht="12.75" customHeight="1">
      <c r="C998" s="33"/>
    </row>
    <row r="999" ht="12.75" customHeight="1">
      <c r="C999" s="33"/>
    </row>
    <row r="1000" ht="12.75" customHeight="1">
      <c r="C1000" s="33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8.71"/>
    <col customWidth="1" min="10" max="10" width="9.71"/>
    <col customWidth="1" min="11" max="12" width="8.71"/>
    <col customWidth="1" min="13" max="13" width="10.71"/>
    <col customWidth="1" min="14" max="14" width="12.14"/>
    <col customWidth="1" min="15" max="15" width="9.14"/>
    <col customWidth="1" min="16" max="16" width="10.71"/>
    <col customWidth="1" min="17" max="26" width="8.71"/>
  </cols>
  <sheetData>
    <row r="1" ht="12.75" customHeight="1"/>
    <row r="2" ht="12.75" customHeight="1"/>
    <row r="3" ht="12.75" customHeight="1">
      <c r="A3" s="95" t="s">
        <v>25</v>
      </c>
      <c r="B3" s="12"/>
      <c r="C3" s="33"/>
      <c r="G3" s="96">
        <v>2019.0</v>
      </c>
      <c r="H3" s="96">
        <v>2020.0</v>
      </c>
      <c r="I3" s="97"/>
      <c r="J3" s="98">
        <v>2021.0</v>
      </c>
      <c r="K3" s="33"/>
      <c r="M3" s="99"/>
      <c r="N3" s="100"/>
      <c r="O3" s="100"/>
      <c r="P3" s="100"/>
      <c r="Q3" s="100"/>
      <c r="R3" s="100"/>
      <c r="S3" s="100"/>
      <c r="T3" s="100"/>
      <c r="U3" s="101"/>
    </row>
    <row r="4" ht="12.75" customHeight="1">
      <c r="A4" s="33"/>
      <c r="B4" s="33"/>
      <c r="C4" s="33" t="s">
        <v>29</v>
      </c>
      <c r="G4" s="102">
        <f>35+2000+110+25+50+50+15+10+1000+20</f>
        <v>3315</v>
      </c>
      <c r="H4" s="102">
        <v>34248.81</v>
      </c>
      <c r="J4" s="102">
        <v>7863.0</v>
      </c>
      <c r="K4" s="33"/>
      <c r="M4" s="103" t="s">
        <v>84</v>
      </c>
      <c r="N4" s="33"/>
      <c r="O4" s="33"/>
      <c r="P4" s="104">
        <v>33670.55</v>
      </c>
      <c r="Q4" s="33"/>
      <c r="R4" s="33"/>
      <c r="S4" s="33"/>
      <c r="T4" s="33"/>
      <c r="U4" s="105"/>
    </row>
    <row r="5" ht="12.75" customHeight="1">
      <c r="A5" s="33"/>
      <c r="B5" s="33"/>
      <c r="C5" s="33" t="s">
        <v>85</v>
      </c>
      <c r="G5" s="102"/>
      <c r="H5" s="102"/>
      <c r="J5" s="102">
        <v>0.0</v>
      </c>
      <c r="K5" s="33"/>
      <c r="M5" s="106"/>
      <c r="N5" s="33" t="s">
        <v>86</v>
      </c>
      <c r="O5" s="33"/>
      <c r="P5" s="107">
        <v>33170.9</v>
      </c>
      <c r="Q5" s="108" t="s">
        <v>87</v>
      </c>
      <c r="R5" s="108"/>
      <c r="S5" s="33"/>
      <c r="T5" s="33"/>
      <c r="U5" s="105"/>
    </row>
    <row r="6" ht="12.75" customHeight="1">
      <c r="A6" s="33"/>
      <c r="B6" s="33"/>
      <c r="C6" s="33" t="s">
        <v>88</v>
      </c>
      <c r="G6" s="102">
        <f>4800+6201</f>
        <v>11001</v>
      </c>
      <c r="H6" s="102">
        <v>10997.0</v>
      </c>
      <c r="J6" s="102">
        <v>10997.0</v>
      </c>
      <c r="K6" s="33"/>
      <c r="M6" s="106"/>
      <c r="N6" s="33" t="s">
        <v>89</v>
      </c>
      <c r="O6" s="33"/>
      <c r="P6" s="32">
        <f>SUM(P4:P5)</f>
        <v>66841.45</v>
      </c>
      <c r="Q6" s="33"/>
      <c r="R6" s="33"/>
      <c r="S6" s="33"/>
      <c r="T6" s="33"/>
      <c r="U6" s="105"/>
    </row>
    <row r="7" ht="12.75" customHeight="1">
      <c r="A7" s="33"/>
      <c r="B7" s="33"/>
      <c r="C7" s="33" t="s">
        <v>35</v>
      </c>
      <c r="G7" s="102">
        <v>342.0</v>
      </c>
      <c r="H7" s="102"/>
      <c r="J7" s="102">
        <v>0.0</v>
      </c>
      <c r="K7" s="33"/>
      <c r="M7" s="106"/>
      <c r="N7" s="33" t="s">
        <v>90</v>
      </c>
      <c r="O7" s="33"/>
      <c r="P7" s="109">
        <f>J38</f>
        <v>31083.91</v>
      </c>
      <c r="Q7" s="110" t="s">
        <v>91</v>
      </c>
      <c r="R7" s="110"/>
      <c r="S7" s="33"/>
      <c r="T7" s="33"/>
      <c r="U7" s="105"/>
    </row>
    <row r="8" ht="12.75" customHeight="1">
      <c r="A8" s="33"/>
      <c r="B8" s="33"/>
      <c r="C8" s="33" t="s">
        <v>92</v>
      </c>
      <c r="G8" s="102">
        <v>4.77</v>
      </c>
      <c r="H8" s="102"/>
      <c r="J8" s="102">
        <v>0.0</v>
      </c>
      <c r="K8" s="33"/>
      <c r="M8" s="106"/>
      <c r="N8" s="33" t="s">
        <v>93</v>
      </c>
      <c r="O8" s="33"/>
      <c r="P8" s="32">
        <f>P6-P7</f>
        <v>35757.54</v>
      </c>
      <c r="Q8" s="33"/>
      <c r="R8" s="33"/>
      <c r="S8" s="33"/>
      <c r="T8" s="33"/>
      <c r="U8" s="105"/>
    </row>
    <row r="9" ht="12.75" customHeight="1">
      <c r="A9" s="33"/>
      <c r="B9" s="33"/>
      <c r="C9" s="33" t="s">
        <v>94</v>
      </c>
      <c r="G9" s="102">
        <v>0.09</v>
      </c>
      <c r="H9" s="102"/>
      <c r="J9" s="102">
        <v>292.0</v>
      </c>
      <c r="K9" s="33"/>
      <c r="M9" s="106"/>
      <c r="N9" s="33" t="s">
        <v>90</v>
      </c>
      <c r="O9" s="33"/>
      <c r="P9" s="111">
        <v>30000.0</v>
      </c>
      <c r="Q9" s="33"/>
      <c r="R9" s="88" t="s">
        <v>95</v>
      </c>
      <c r="S9" s="33"/>
      <c r="T9" s="33"/>
      <c r="U9" s="105"/>
    </row>
    <row r="10" ht="12.75" customHeight="1">
      <c r="A10" s="33"/>
      <c r="B10" s="33"/>
      <c r="C10" s="33" t="s">
        <v>96</v>
      </c>
      <c r="G10" s="102"/>
      <c r="H10" s="102">
        <f>13017.6+1616</f>
        <v>14633.6</v>
      </c>
      <c r="J10" s="102">
        <v>13017.0</v>
      </c>
      <c r="K10" s="33"/>
      <c r="M10" s="106"/>
      <c r="N10" s="112" t="s">
        <v>97</v>
      </c>
      <c r="O10" s="33"/>
      <c r="P10" s="32">
        <f>P8-P9</f>
        <v>5757.54</v>
      </c>
      <c r="Q10" s="33"/>
      <c r="R10" s="33"/>
      <c r="S10" s="33"/>
      <c r="T10" s="33"/>
      <c r="U10" s="105"/>
    </row>
    <row r="11" ht="12.75" customHeight="1">
      <c r="A11" s="33"/>
      <c r="B11" s="33"/>
      <c r="C11" s="33" t="s">
        <v>98</v>
      </c>
      <c r="G11" s="102"/>
      <c r="H11" s="102"/>
      <c r="J11" s="102">
        <v>0.0</v>
      </c>
      <c r="K11" s="33"/>
      <c r="M11" s="103" t="s">
        <v>99</v>
      </c>
      <c r="N11" s="33" t="s">
        <v>100</v>
      </c>
      <c r="O11" s="33"/>
      <c r="P11" s="113">
        <v>5727.54</v>
      </c>
      <c r="Q11" s="33"/>
      <c r="R11" s="33" t="s">
        <v>101</v>
      </c>
      <c r="S11" s="33"/>
      <c r="T11" s="33"/>
      <c r="U11" s="105"/>
    </row>
    <row r="12" ht="12.75" customHeight="1">
      <c r="A12" s="33"/>
      <c r="B12" s="33"/>
      <c r="C12" s="88" t="s">
        <v>102</v>
      </c>
      <c r="G12" s="102"/>
      <c r="H12" s="102"/>
      <c r="J12" s="102">
        <v>1000.0</v>
      </c>
      <c r="K12" s="33"/>
      <c r="M12" s="106"/>
      <c r="N12" s="88" t="s">
        <v>103</v>
      </c>
      <c r="O12" s="33"/>
      <c r="P12" s="114">
        <f>P11-P10</f>
        <v>-30</v>
      </c>
      <c r="Q12" s="33"/>
      <c r="R12" s="88" t="s">
        <v>104</v>
      </c>
      <c r="S12" s="33"/>
      <c r="T12" s="33"/>
      <c r="U12" s="105"/>
    </row>
    <row r="13" ht="12.75" customHeight="1">
      <c r="A13" s="33"/>
      <c r="B13" s="33"/>
      <c r="C13" s="33"/>
      <c r="G13" s="115">
        <f t="shared" ref="G13:H13" si="1">SUM(G4:G12)</f>
        <v>14662.86</v>
      </c>
      <c r="H13" s="115">
        <f t="shared" si="1"/>
        <v>59879.41</v>
      </c>
      <c r="J13" s="116">
        <f>SUM(J4:J12)</f>
        <v>33169</v>
      </c>
      <c r="K13" s="33"/>
      <c r="M13" s="117"/>
      <c r="N13" s="118"/>
      <c r="O13" s="118"/>
      <c r="P13" s="118"/>
      <c r="Q13" s="118"/>
      <c r="R13" s="118"/>
      <c r="S13" s="118"/>
      <c r="T13" s="118"/>
      <c r="U13" s="119"/>
    </row>
    <row r="14" ht="12.75" customHeight="1">
      <c r="A14" s="33"/>
      <c r="B14" s="33"/>
      <c r="C14" s="33"/>
      <c r="G14" s="102"/>
      <c r="H14" s="102"/>
      <c r="J14" s="102"/>
      <c r="K14" s="33"/>
    </row>
    <row r="15" ht="12.75" customHeight="1">
      <c r="A15" s="110" t="s">
        <v>37</v>
      </c>
      <c r="B15" s="12"/>
      <c r="C15" s="33"/>
      <c r="G15" s="102"/>
      <c r="H15" s="102"/>
      <c r="J15" s="102"/>
      <c r="K15" s="33"/>
    </row>
    <row r="16" ht="12.75" customHeight="1">
      <c r="A16" s="33"/>
      <c r="B16" s="33" t="s">
        <v>105</v>
      </c>
      <c r="C16" s="33" t="s">
        <v>106</v>
      </c>
      <c r="G16" s="102">
        <f>12118.15+2346.18</f>
        <v>14464.33</v>
      </c>
      <c r="H16" s="102">
        <f>12456.83</f>
        <v>12456.83</v>
      </c>
      <c r="J16" s="102">
        <v>10030.05</v>
      </c>
      <c r="K16" s="33"/>
      <c r="X16" s="33" t="s">
        <v>107</v>
      </c>
    </row>
    <row r="17" ht="12.75" customHeight="1">
      <c r="A17" s="33"/>
      <c r="B17" s="33"/>
      <c r="C17" s="33" t="s">
        <v>108</v>
      </c>
      <c r="G17" s="102">
        <f>347.5+30</f>
        <v>377.5</v>
      </c>
      <c r="H17" s="102">
        <v>710.0</v>
      </c>
      <c r="J17" s="102"/>
      <c r="K17" s="33"/>
    </row>
    <row r="18" ht="12.75" customHeight="1">
      <c r="A18" s="33"/>
      <c r="B18" s="33"/>
      <c r="C18" s="33" t="s">
        <v>109</v>
      </c>
      <c r="G18" s="102"/>
      <c r="H18" s="102"/>
      <c r="J18" s="102"/>
      <c r="K18" s="33"/>
      <c r="L18" s="33" t="s">
        <v>110</v>
      </c>
    </row>
    <row r="19" ht="12.75" customHeight="1">
      <c r="A19" s="33"/>
      <c r="B19" s="33"/>
      <c r="C19" s="33" t="s">
        <v>111</v>
      </c>
      <c r="G19" s="102">
        <v>650.0</v>
      </c>
      <c r="H19" s="102"/>
      <c r="J19" s="102"/>
      <c r="K19" s="33"/>
    </row>
    <row r="20" ht="12.75" customHeight="1">
      <c r="A20" s="33"/>
      <c r="B20" s="33"/>
      <c r="C20" s="33" t="s">
        <v>112</v>
      </c>
      <c r="G20" s="102"/>
      <c r="H20" s="102"/>
      <c r="J20" s="102"/>
      <c r="K20" s="33"/>
    </row>
    <row r="21" ht="12.75" customHeight="1">
      <c r="A21" s="33"/>
      <c r="B21" s="33" t="s">
        <v>113</v>
      </c>
      <c r="C21" s="88" t="s">
        <v>114</v>
      </c>
      <c r="G21" s="102"/>
      <c r="H21" s="102"/>
      <c r="J21" s="102">
        <v>285.04</v>
      </c>
      <c r="K21" s="33"/>
    </row>
    <row r="22" ht="12.75" customHeight="1">
      <c r="A22" s="33"/>
      <c r="B22" s="33"/>
      <c r="C22" s="33" t="s">
        <v>42</v>
      </c>
      <c r="G22" s="102">
        <f>4446.75+629.2</f>
        <v>5075.95</v>
      </c>
      <c r="H22" s="102">
        <v>9620.57</v>
      </c>
      <c r="J22" s="102"/>
      <c r="K22" s="33"/>
    </row>
    <row r="23" ht="12.75" customHeight="1">
      <c r="A23" s="33"/>
      <c r="B23" s="33" t="s">
        <v>115</v>
      </c>
      <c r="C23" s="33" t="s">
        <v>44</v>
      </c>
      <c r="G23" s="102">
        <f>20749.08</f>
        <v>20749.08</v>
      </c>
      <c r="H23" s="102"/>
      <c r="J23" s="120">
        <f>O25</f>
        <v>13740</v>
      </c>
      <c r="K23" s="33"/>
      <c r="L23" s="88" t="s">
        <v>116</v>
      </c>
      <c r="O23" s="121">
        <v>1205.0</v>
      </c>
      <c r="P23" s="33" t="s">
        <v>117</v>
      </c>
    </row>
    <row r="24" ht="12.75" customHeight="1">
      <c r="A24" s="33"/>
      <c r="B24" s="33"/>
      <c r="C24" s="33" t="s">
        <v>45</v>
      </c>
      <c r="G24" s="102"/>
      <c r="H24" s="102"/>
      <c r="J24" s="102"/>
      <c r="K24" s="33"/>
      <c r="O24" s="122">
        <v>12535.0</v>
      </c>
      <c r="P24" s="33" t="s">
        <v>118</v>
      </c>
    </row>
    <row r="25" ht="12.75" customHeight="1">
      <c r="A25" s="33"/>
      <c r="B25" s="33"/>
      <c r="C25" s="33" t="s">
        <v>46</v>
      </c>
      <c r="G25" s="102"/>
      <c r="H25" s="102"/>
      <c r="J25" s="102"/>
      <c r="K25" s="33"/>
      <c r="O25" s="32">
        <f>SUM(O23:O24)</f>
        <v>13740</v>
      </c>
    </row>
    <row r="26" ht="12.75" customHeight="1">
      <c r="A26" s="33"/>
      <c r="B26" s="33" t="s">
        <v>119</v>
      </c>
      <c r="C26" s="33" t="s">
        <v>50</v>
      </c>
      <c r="G26" s="102">
        <f>35.05+35.05+124.63+34.87+16.44+36.62+11.92+40+12.19+61.71</f>
        <v>408.48</v>
      </c>
      <c r="H26" s="102">
        <v>204.04</v>
      </c>
      <c r="J26" s="102">
        <v>177.0</v>
      </c>
      <c r="K26" s="33"/>
      <c r="L26" s="33" t="s">
        <v>120</v>
      </c>
    </row>
    <row r="27" ht="12.75" customHeight="1">
      <c r="A27" s="33"/>
      <c r="B27" s="33" t="s">
        <v>121</v>
      </c>
      <c r="C27" s="33" t="s">
        <v>122</v>
      </c>
      <c r="G27" s="102"/>
      <c r="H27" s="102"/>
      <c r="J27" s="102">
        <v>60.5</v>
      </c>
      <c r="K27" s="33"/>
    </row>
    <row r="28" ht="12.75" customHeight="1">
      <c r="A28" s="33"/>
      <c r="B28" s="33" t="s">
        <v>123</v>
      </c>
      <c r="C28" s="33" t="s">
        <v>124</v>
      </c>
      <c r="G28" s="102"/>
      <c r="H28" s="102"/>
      <c r="J28" s="102">
        <v>16.4</v>
      </c>
      <c r="K28" s="33"/>
    </row>
    <row r="29" ht="12.75" customHeight="1">
      <c r="A29" s="33"/>
      <c r="B29" s="33" t="s">
        <v>125</v>
      </c>
      <c r="C29" s="33" t="s">
        <v>126</v>
      </c>
      <c r="G29" s="102"/>
      <c r="H29" s="102"/>
      <c r="J29" s="102">
        <v>30.0</v>
      </c>
      <c r="K29" s="33"/>
      <c r="O29" s="123">
        <v>3890.07</v>
      </c>
      <c r="P29" s="33" t="s">
        <v>127</v>
      </c>
    </row>
    <row r="30" ht="12.75" customHeight="1">
      <c r="A30" s="33"/>
      <c r="B30" s="33" t="s">
        <v>128</v>
      </c>
      <c r="C30" s="88" t="s">
        <v>129</v>
      </c>
      <c r="G30" s="102">
        <f>18.15+90.75+60.5+18.15+18.15+18.15+18.15+18.15+18.15+18.15+42.35+18.15+18.15</f>
        <v>375.1</v>
      </c>
      <c r="H30" s="102">
        <v>630.5</v>
      </c>
      <c r="J30" s="102">
        <v>750.0</v>
      </c>
      <c r="K30" s="33"/>
      <c r="O30" s="123">
        <v>1003.77</v>
      </c>
      <c r="P30" s="33" t="s">
        <v>130</v>
      </c>
    </row>
    <row r="31" ht="12.75" customHeight="1">
      <c r="A31" s="33"/>
      <c r="B31" s="33" t="s">
        <v>131</v>
      </c>
      <c r="C31" s="33" t="s">
        <v>132</v>
      </c>
      <c r="G31" s="102">
        <f>193.2+404.62</f>
        <v>597.82</v>
      </c>
      <c r="H31" s="102">
        <v>597.82</v>
      </c>
      <c r="J31" s="102">
        <v>440.62</v>
      </c>
      <c r="K31" s="33"/>
      <c r="O31" s="124">
        <v>114.08</v>
      </c>
      <c r="P31" s="33" t="s">
        <v>133</v>
      </c>
    </row>
    <row r="32" ht="12.75" customHeight="1">
      <c r="A32" s="33"/>
      <c r="B32" s="33" t="s">
        <v>134</v>
      </c>
      <c r="C32" s="88" t="s">
        <v>135</v>
      </c>
      <c r="G32" s="102"/>
      <c r="H32" s="102"/>
      <c r="J32" s="102">
        <v>196.08</v>
      </c>
      <c r="K32" s="33"/>
      <c r="O32" s="44">
        <f>SUM(O29:O31)</f>
        <v>5007.92</v>
      </c>
    </row>
    <row r="33" ht="12.75" customHeight="1">
      <c r="A33" s="33"/>
      <c r="B33" s="33" t="s">
        <v>136</v>
      </c>
      <c r="C33" s="88" t="s">
        <v>137</v>
      </c>
      <c r="G33" s="102"/>
      <c r="H33" s="102">
        <v>1036.3</v>
      </c>
      <c r="J33" s="102">
        <v>350.0</v>
      </c>
      <c r="K33" s="33"/>
    </row>
    <row r="34" ht="12.75" customHeight="1">
      <c r="A34" s="33"/>
      <c r="B34" s="33"/>
      <c r="C34" s="88" t="s">
        <v>138</v>
      </c>
      <c r="G34" s="102"/>
      <c r="H34" s="102">
        <v>1494.35</v>
      </c>
      <c r="J34" s="102"/>
      <c r="K34" s="33"/>
    </row>
    <row r="35" ht="12.75" customHeight="1">
      <c r="A35" s="33"/>
      <c r="B35" s="33" t="s">
        <v>139</v>
      </c>
      <c r="C35" s="88" t="s">
        <v>140</v>
      </c>
      <c r="G35" s="102"/>
      <c r="H35" s="102"/>
      <c r="J35" s="120">
        <v>5008.22</v>
      </c>
      <c r="K35" s="33"/>
    </row>
    <row r="36" ht="12.75" customHeight="1">
      <c r="A36" s="33"/>
      <c r="B36" s="33"/>
      <c r="C36" s="33" t="s">
        <v>61</v>
      </c>
      <c r="G36" s="102"/>
      <c r="H36" s="102"/>
      <c r="J36" s="102"/>
      <c r="K36" s="33"/>
    </row>
    <row r="37" ht="12.75" customHeight="1">
      <c r="G37" s="102"/>
      <c r="H37" s="102"/>
      <c r="J37" s="102"/>
      <c r="K37" s="33"/>
    </row>
    <row r="38" ht="12.75" customHeight="1">
      <c r="G38" s="125">
        <f t="shared" ref="G38:H38" si="2">SUM(G16:G37)</f>
        <v>42698.26</v>
      </c>
      <c r="H38" s="126">
        <f t="shared" si="2"/>
        <v>26750.41</v>
      </c>
      <c r="J38" s="125">
        <f>SUM(J16:J37)</f>
        <v>31083.91</v>
      </c>
      <c r="K38" s="33"/>
    </row>
    <row r="39" ht="12.75" customHeight="1">
      <c r="G39" s="127"/>
      <c r="H39" s="128"/>
      <c r="J39" s="128"/>
      <c r="K39" s="33"/>
    </row>
    <row r="40" ht="12.75" customHeight="1">
      <c r="J40" s="92"/>
    </row>
    <row r="41" ht="12.75" customHeight="1"/>
    <row r="42" ht="12.75" customHeight="1"/>
    <row r="43" ht="12.75" customHeight="1">
      <c r="L43" s="129" t="s">
        <v>141</v>
      </c>
      <c r="M43" s="130">
        <f>SUM(J27:J32)</f>
        <v>1493.6</v>
      </c>
    </row>
    <row r="44" ht="12.75" customHeight="1">
      <c r="L44" s="129" t="s">
        <v>119</v>
      </c>
      <c r="M44" s="130">
        <f>J26</f>
        <v>177</v>
      </c>
    </row>
    <row r="45" ht="12.75" customHeight="1">
      <c r="L45" s="129" t="s">
        <v>105</v>
      </c>
      <c r="M45" s="130">
        <f>J16</f>
        <v>10030.05</v>
      </c>
    </row>
    <row r="46" ht="12.75" customHeight="1">
      <c r="L46" s="129" t="s">
        <v>142</v>
      </c>
      <c r="M46" s="130">
        <f>J21+J33+J23</f>
        <v>14375.04</v>
      </c>
      <c r="N46" s="32"/>
    </row>
    <row r="47" ht="12.75" customHeight="1">
      <c r="L47" s="129" t="s">
        <v>143</v>
      </c>
      <c r="M47" s="130">
        <f>J35</f>
        <v>5008.22</v>
      </c>
    </row>
    <row r="48" ht="12.75" customHeight="1">
      <c r="L48" s="129"/>
      <c r="M48" s="129"/>
    </row>
    <row r="49" ht="12.75" customHeight="1">
      <c r="J49" s="33" t="s">
        <v>144</v>
      </c>
      <c r="L49" s="129"/>
      <c r="M49" s="131">
        <f>SUM(M43:M47)</f>
        <v>31083.91</v>
      </c>
    </row>
    <row r="50" ht="12.75" customHeight="1">
      <c r="L50" s="129"/>
      <c r="M50" s="129"/>
    </row>
    <row r="51" ht="12.75" customHeight="1">
      <c r="L51" s="129"/>
      <c r="M51" s="129"/>
    </row>
    <row r="52" ht="12.75" customHeight="1">
      <c r="L52" s="129"/>
      <c r="M52" s="129"/>
    </row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2005-02-01T09:40:00Z</dcterms:created>
  <dc:creator>Tiny Verlaan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0462cb-1b47-485e-830d-87ca0cc9766d_Enabled">
    <vt:lpwstr>true</vt:lpwstr>
  </property>
  <property fmtid="{D5CDD505-2E9C-101B-9397-08002B2CF9AE}" pid="3" name="MSIP_Label_e00462cb-1b47-485e-830d-87ca0cc9766d_SetDate">
    <vt:lpwstr>2024-01-08T13:27:10Z</vt:lpwstr>
  </property>
  <property fmtid="{D5CDD505-2E9C-101B-9397-08002B2CF9AE}" pid="4" name="MSIP_Label_e00462cb-1b47-485e-830d-87ca0cc9766d_Method">
    <vt:lpwstr>Standard</vt:lpwstr>
  </property>
  <property fmtid="{D5CDD505-2E9C-101B-9397-08002B2CF9AE}" pid="5" name="MSIP_Label_e00462cb-1b47-485e-830d-87ca0cc9766d_Name">
    <vt:lpwstr>Rijksoverheid (DGBEL)</vt:lpwstr>
  </property>
  <property fmtid="{D5CDD505-2E9C-101B-9397-08002B2CF9AE}" pid="6" name="MSIP_Label_e00462cb-1b47-485e-830d-87ca0cc9766d_SiteId">
    <vt:lpwstr>84712536-f524-40a0-913b-5d25ba502732</vt:lpwstr>
  </property>
  <property fmtid="{D5CDD505-2E9C-101B-9397-08002B2CF9AE}" pid="7" name="MSIP_Label_e00462cb-1b47-485e-830d-87ca0cc9766d_ActionId">
    <vt:lpwstr>b25678d4-6a05-4e53-a4e3-d011a840a11f</vt:lpwstr>
  </property>
  <property fmtid="{D5CDD505-2E9C-101B-9397-08002B2CF9AE}" pid="8" name="MSIP_Label_e00462cb-1b47-485e-830d-87ca0cc9766d_ContentBits">
    <vt:lpwstr>0</vt:lpwstr>
  </property>
</Properties>
</file>